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Š Zadarski otoci\Desktop\TRANSPARENTNOST\"/>
    </mc:Choice>
  </mc:AlternateContent>
  <bookViews>
    <workbookView xWindow="0" yWindow="0" windowWidth="28800" windowHeight="12330"/>
  </bookViews>
  <sheets>
    <sheet name="Kategorija 1" sheetId="1" r:id="rId1"/>
    <sheet name="Kategorija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2" i="1" l="1"/>
  <c r="D89" i="1"/>
  <c r="B12" i="2"/>
  <c r="D81" i="1" l="1"/>
  <c r="D36" i="1"/>
  <c r="D67" i="1"/>
  <c r="D68" i="1" s="1"/>
  <c r="D50" i="1" l="1"/>
  <c r="D86" i="1"/>
  <c r="D17" i="1"/>
  <c r="D53" i="1"/>
  <c r="D27" i="1"/>
  <c r="D22" i="1"/>
  <c r="D64" i="1"/>
  <c r="D41" i="1" l="1"/>
  <c r="B13" i="2"/>
  <c r="B8" i="2"/>
  <c r="B9" i="2"/>
  <c r="B11" i="2"/>
  <c r="B15" i="2" l="1"/>
</calcChain>
</file>

<file path=xl/sharedStrings.xml><?xml version="1.0" encoding="utf-8"?>
<sst xmlns="http://schemas.openxmlformats.org/spreadsheetml/2006/main" count="231" uniqueCount="97">
  <si>
    <t>Zadar</t>
  </si>
  <si>
    <t>NAZIV PRIMATELJA</t>
  </si>
  <si>
    <t>OIB PRIMATELJA</t>
  </si>
  <si>
    <t>SJEDIŠTE PRIMATELJA</t>
  </si>
  <si>
    <t>NAČIN OBJAVE ISPLAČENOG IZNOSA</t>
  </si>
  <si>
    <t>Vrsta rashoda i izdatka</t>
  </si>
  <si>
    <t>UKUPNO :</t>
  </si>
  <si>
    <t>Način objave isplaćenog iznosa</t>
  </si>
  <si>
    <t>Obveznik-isplatitelj</t>
  </si>
  <si>
    <t>Ministarstvo</t>
  </si>
  <si>
    <t>UKUPNO:</t>
  </si>
  <si>
    <t>3132-Doprinosi za obvezno zdravstveno osiguranje</t>
  </si>
  <si>
    <t>3212-Naknade za prijevoz, za rad na terenu i odvojeni život</t>
  </si>
  <si>
    <t xml:space="preserve">Državni proračun RH </t>
  </si>
  <si>
    <t>Zagreb</t>
  </si>
  <si>
    <t>OŠ ZADARSKI OTOCI-ZADAR</t>
  </si>
  <si>
    <t>Trg Damira Tomljanovića Gavrana 2 23000 Zadar</t>
  </si>
  <si>
    <t>OIB 31690679863</t>
  </si>
  <si>
    <t>Odgovorna osoba: Davor Barić, dipl.ing.</t>
  </si>
  <si>
    <t>Premium plus d.o.o</t>
  </si>
  <si>
    <t xml:space="preserve">3239-Ostale usluge </t>
  </si>
  <si>
    <t>3234-Komunalne usluge</t>
  </si>
  <si>
    <t>Hrvatski Telekom d.d.</t>
  </si>
  <si>
    <t>HEP-OPSKRBA D.O.O.</t>
  </si>
  <si>
    <t>3223- Energija</t>
  </si>
  <si>
    <t xml:space="preserve">Zagreb </t>
  </si>
  <si>
    <t>HP- Hrvatska pošta d.d.</t>
  </si>
  <si>
    <t>Velika Gorica</t>
  </si>
  <si>
    <t xml:space="preserve">3231- Usluge telefona, pošte i prijevoza </t>
  </si>
  <si>
    <t>3111-Bruto plaće za redovan rad (ukupni iznos bez bolovanja na teret HZZO-a)</t>
  </si>
  <si>
    <t>3295-Pristojbe i naknade</t>
  </si>
  <si>
    <t xml:space="preserve">Zdenka Supičić Špralja </t>
  </si>
  <si>
    <t xml:space="preserve">3235-Zakupnine i najamnine </t>
  </si>
  <si>
    <t>MEDITERAN SECURITY d.o.o.</t>
  </si>
  <si>
    <t>Zdravo i kvalitetno frutarija d.o.o.</t>
  </si>
  <si>
    <t>Split</t>
  </si>
  <si>
    <t>3222-Materijal i sirovine</t>
  </si>
  <si>
    <t>Vodovod  d.o.o.</t>
  </si>
  <si>
    <t>3221-Uredski materijal i ostali materijalni rashodi</t>
  </si>
  <si>
    <t xml:space="preserve">3238-Računalne usluge </t>
  </si>
  <si>
    <t>3299-Ostali nespomenuti rashodi poslovanja</t>
  </si>
  <si>
    <t>Financijska agencija</t>
  </si>
  <si>
    <t>3295- Pristojbe i naknade</t>
  </si>
  <si>
    <t>3211- Službena putovanja</t>
  </si>
  <si>
    <t>Rafael j.d.o.o.</t>
  </si>
  <si>
    <t>Nin</t>
  </si>
  <si>
    <t>Jadranka obrt za trgovinu</t>
  </si>
  <si>
    <t xml:space="preserve">Silba </t>
  </si>
  <si>
    <t>Provišta d.o.o.</t>
  </si>
  <si>
    <t>Veli Iž</t>
  </si>
  <si>
    <t>Poljoprivredna zadruga Olib</t>
  </si>
  <si>
    <t>04253989405</t>
  </si>
  <si>
    <t>Olib</t>
  </si>
  <si>
    <t>Virga d.o.o.</t>
  </si>
  <si>
    <t>Auto ključ, vl.S. Kulenović</t>
  </si>
  <si>
    <t>Javna vatrogasna postrojba Zadar</t>
  </si>
  <si>
    <t>3239-Ostale usluge</t>
  </si>
  <si>
    <t>Opti Print Adria  d.o.o.</t>
  </si>
  <si>
    <t>Zadar tehnika d.o.o.</t>
  </si>
  <si>
    <t>Optimus Lab d.o.o.</t>
  </si>
  <si>
    <t>Čakovec</t>
  </si>
  <si>
    <t>3237-Intelektualne i osobne usluge</t>
  </si>
  <si>
    <t xml:space="preserve">Pevex d.d. </t>
  </si>
  <si>
    <t xml:space="preserve">Sesvete </t>
  </si>
  <si>
    <t xml:space="preserve">Inovativni Zadar d.o.o. </t>
  </si>
  <si>
    <t>Čistoća d.o.o.</t>
  </si>
  <si>
    <t xml:space="preserve">Poljica Vrsi </t>
  </si>
  <si>
    <t>Danko Jurlina, obrt za dimnjačarske usluge</t>
  </si>
  <si>
    <t>3291- Naknada članovima povjerenstva</t>
  </si>
  <si>
    <t>LIFECLASS TERME SVETI MARTIN</t>
  </si>
  <si>
    <t xml:space="preserve">Sveti Martin na Muri </t>
  </si>
  <si>
    <t xml:space="preserve">E store j.d.o.o. za trgovinu i usluge </t>
  </si>
  <si>
    <t xml:space="preserve">3211-Službena putovanja </t>
  </si>
  <si>
    <t>Mikronis d.o.o.</t>
  </si>
  <si>
    <t>3293-Reprezentacija</t>
  </si>
  <si>
    <t xml:space="preserve">UKUPNO ZA SVIBANJ 2024: </t>
  </si>
  <si>
    <t>INFORMACIJE O TROŠENJU SREDSTAVA ZA SVIBANJ 2024.</t>
  </si>
  <si>
    <t xml:space="preserve">Ukupno za  svibanj 2024. </t>
  </si>
  <si>
    <t xml:space="preserve">Sveučilište u Zadru </t>
  </si>
  <si>
    <t xml:space="preserve">Marko Džaja </t>
  </si>
  <si>
    <t>Zading d.o.o.</t>
  </si>
  <si>
    <t>Nort d.o.o.</t>
  </si>
  <si>
    <t>Gals Koncila</t>
  </si>
  <si>
    <t>3225-Sitan inventar i auto gume</t>
  </si>
  <si>
    <t>Mrkva d.o.o.</t>
  </si>
  <si>
    <t>Narodne novine d.d.</t>
  </si>
  <si>
    <t xml:space="preserve">323-Usluge promidžbe i informiranja </t>
  </si>
  <si>
    <t>PTO Željko Zelić</t>
  </si>
  <si>
    <t xml:space="preserve">Mozaik knjiga </t>
  </si>
  <si>
    <t>4241-Knjige</t>
  </si>
  <si>
    <t>Vindija d.d.</t>
  </si>
  <si>
    <t xml:space="preserve">Varaždin </t>
  </si>
  <si>
    <t>Zavod za javno zdravstvo Zadar</t>
  </si>
  <si>
    <t>Alfa atest inspect d.o.o.</t>
  </si>
  <si>
    <t>79709464149</t>
  </si>
  <si>
    <t>57010186553</t>
  </si>
  <si>
    <t xml:space="preserve">3121- Ostali rashodi za zaposlene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</si>
</sst>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0" borderId="1" xfId="0" applyFont="1" applyBorder="1"/>
    <xf numFmtId="0" fontId="1" fillId="0" borderId="1" xfId="0" applyFont="1" applyBorder="1"/>
    <xf numFmtId="0" fontId="4" fillId="0" borderId="0" xfId="0" applyFont="1"/>
    <xf numFmtId="0" fontId="2" fillId="0" borderId="5" xfId="0" applyFont="1" applyBorder="1"/>
    <xf numFmtId="0" fontId="2" fillId="0" borderId="0" xfId="0" applyFont="1" applyBorder="1"/>
    <xf numFmtId="0" fontId="4" fillId="0" borderId="0" xfId="0" applyFont="1" applyBorder="1"/>
    <xf numFmtId="0" fontId="0" fillId="0" borderId="0" xfId="0" applyAlignment="1">
      <alignment vertical="center"/>
    </xf>
    <xf numFmtId="0" fontId="1" fillId="2" borderId="1" xfId="0" applyFont="1" applyFill="1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vertical="center" wrapText="1"/>
    </xf>
    <xf numFmtId="0" fontId="2" fillId="0" borderId="1" xfId="0" applyFont="1" applyBorder="1"/>
    <xf numFmtId="0" fontId="1" fillId="4" borderId="1" xfId="0" applyFont="1" applyFill="1" applyBorder="1"/>
    <xf numFmtId="0" fontId="5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/>
    <xf numFmtId="0" fontId="1" fillId="6" borderId="2" xfId="0" applyFont="1" applyFill="1" applyBorder="1" applyAlignment="1"/>
    <xf numFmtId="0" fontId="1" fillId="6" borderId="3" xfId="0" applyFont="1" applyFill="1" applyBorder="1" applyAlignment="1"/>
    <xf numFmtId="0" fontId="1" fillId="5" borderId="1" xfId="0" applyFont="1" applyFill="1" applyBorder="1" applyAlignment="1">
      <alignment horizontal="left"/>
    </xf>
    <xf numFmtId="0" fontId="4" fillId="0" borderId="2" xfId="0" applyFont="1" applyBorder="1"/>
    <xf numFmtId="0" fontId="2" fillId="0" borderId="0" xfId="0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vertical="center" wrapText="1"/>
    </xf>
    <xf numFmtId="164" fontId="2" fillId="5" borderId="6" xfId="0" applyNumberFormat="1" applyFont="1" applyFill="1" applyBorder="1" applyAlignment="1">
      <alignment wrapText="1"/>
    </xf>
    <xf numFmtId="0" fontId="2" fillId="5" borderId="6" xfId="0" applyFont="1" applyFill="1" applyBorder="1" applyAlignment="1">
      <alignment horizontal="center" wrapText="1"/>
    </xf>
    <xf numFmtId="0" fontId="0" fillId="0" borderId="0" xfId="0" applyBorder="1"/>
    <xf numFmtId="0" fontId="0" fillId="0" borderId="5" xfId="0" applyBorder="1"/>
    <xf numFmtId="0" fontId="0" fillId="0" borderId="1" xfId="0" applyBorder="1" applyAlignment="1">
      <alignment horizontal="left" wrapText="1"/>
    </xf>
    <xf numFmtId="0" fontId="0" fillId="0" borderId="1" xfId="0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wrapText="1"/>
    </xf>
    <xf numFmtId="0" fontId="0" fillId="0" borderId="0" xfId="0" applyFont="1" applyFill="1"/>
    <xf numFmtId="0" fontId="1" fillId="5" borderId="1" xfId="0" applyFont="1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0" borderId="1" xfId="0" applyBorder="1" applyAlignment="1">
      <alignment wrapText="1"/>
    </xf>
    <xf numFmtId="4" fontId="1" fillId="5" borderId="1" xfId="0" applyNumberFormat="1" applyFont="1" applyFill="1" applyBorder="1"/>
    <xf numFmtId="4" fontId="0" fillId="0" borderId="0" xfId="0" applyNumberFormat="1" applyFill="1"/>
    <xf numFmtId="49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0" xfId="0" applyNumberFormat="1"/>
    <xf numFmtId="0" fontId="4" fillId="0" borderId="0" xfId="0" applyFont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164" fontId="0" fillId="0" borderId="1" xfId="0" applyNumberFormat="1" applyFill="1" applyBorder="1"/>
    <xf numFmtId="164" fontId="5" fillId="0" borderId="1" xfId="0" applyNumberFormat="1" applyFont="1" applyFill="1" applyBorder="1"/>
    <xf numFmtId="4" fontId="0" fillId="0" borderId="0" xfId="0" applyNumberFormat="1" applyAlignment="1">
      <alignment horizontal="center"/>
    </xf>
    <xf numFmtId="0" fontId="5" fillId="0" borderId="1" xfId="0" applyFont="1" applyFill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1" fillId="6" borderId="3" xfId="0" applyNumberFormat="1" applyFont="1" applyFill="1" applyBorder="1" applyAlignment="1">
      <alignment horizontal="center" wrapText="1"/>
    </xf>
    <xf numFmtId="4" fontId="1" fillId="6" borderId="4" xfId="0" applyNumberFormat="1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21"/>
  <sheetViews>
    <sheetView tabSelected="1" topLeftCell="A94" workbookViewId="0">
      <selection activeCell="G116" sqref="G116"/>
    </sheetView>
  </sheetViews>
  <sheetFormatPr defaultColWidth="16.5703125" defaultRowHeight="15" x14ac:dyDescent="0.25"/>
  <cols>
    <col min="1" max="1" width="34.140625" customWidth="1"/>
    <col min="2" max="3" width="16.5703125" customWidth="1"/>
    <col min="4" max="4" width="16.5703125" style="53" customWidth="1"/>
    <col min="5" max="5" width="22.85546875" customWidth="1"/>
  </cols>
  <sheetData>
    <row r="3" spans="1:7" s="4" customFormat="1" ht="18.75" customHeight="1" x14ac:dyDescent="0.25">
      <c r="A3" s="5" t="s">
        <v>15</v>
      </c>
      <c r="B3" s="6"/>
      <c r="C3" s="6"/>
      <c r="D3" s="49"/>
      <c r="E3" s="7"/>
    </row>
    <row r="4" spans="1:7" s="4" customFormat="1" ht="18.75" customHeight="1" x14ac:dyDescent="0.25">
      <c r="A4" s="5" t="s">
        <v>16</v>
      </c>
      <c r="B4" s="6"/>
      <c r="C4" s="6"/>
      <c r="D4" s="49"/>
      <c r="E4" s="7"/>
    </row>
    <row r="5" spans="1:7" s="4" customFormat="1" ht="18.75" customHeight="1" x14ac:dyDescent="0.25">
      <c r="A5" s="5" t="s">
        <v>17</v>
      </c>
      <c r="B5" s="6"/>
      <c r="C5" s="6"/>
      <c r="D5" s="49"/>
      <c r="E5" s="7"/>
    </row>
    <row r="6" spans="1:7" ht="15.75" thickBot="1" x14ac:dyDescent="0.3">
      <c r="A6" s="30"/>
      <c r="B6" s="29"/>
      <c r="C6" s="29"/>
      <c r="D6" s="47"/>
      <c r="E6" s="29"/>
    </row>
    <row r="7" spans="1:7" s="8" customFormat="1" ht="27.75" customHeight="1" thickBot="1" x14ac:dyDescent="0.3">
      <c r="A7" s="59" t="s">
        <v>76</v>
      </c>
      <c r="B7" s="60"/>
      <c r="C7" s="60"/>
      <c r="D7" s="60"/>
      <c r="E7" s="61"/>
    </row>
    <row r="8" spans="1:7" s="4" customFormat="1" ht="45.75" customHeight="1" thickBot="1" x14ac:dyDescent="0.3">
      <c r="A8" s="19" t="s">
        <v>1</v>
      </c>
      <c r="B8" s="18" t="s">
        <v>2</v>
      </c>
      <c r="C8" s="18" t="s">
        <v>3</v>
      </c>
      <c r="D8" s="18" t="s">
        <v>4</v>
      </c>
      <c r="E8" s="18" t="s">
        <v>5</v>
      </c>
    </row>
    <row r="9" spans="1:7" s="35" customFormat="1" ht="36" customHeight="1" thickBot="1" x14ac:dyDescent="0.3">
      <c r="A9" s="32" t="s">
        <v>69</v>
      </c>
      <c r="B9" s="33">
        <v>37324171729</v>
      </c>
      <c r="C9" s="36" t="s">
        <v>70</v>
      </c>
      <c r="D9" s="52">
        <v>166</v>
      </c>
      <c r="E9" s="36" t="s">
        <v>72</v>
      </c>
    </row>
    <row r="10" spans="1:7" ht="36" customHeight="1" thickBot="1" x14ac:dyDescent="0.3">
      <c r="A10" s="40" t="s">
        <v>6</v>
      </c>
      <c r="B10" s="41"/>
      <c r="C10" s="42"/>
      <c r="D10" s="50">
        <v>166</v>
      </c>
      <c r="E10" s="34"/>
    </row>
    <row r="11" spans="1:7" s="35" customFormat="1" ht="36" customHeight="1" thickBot="1" x14ac:dyDescent="0.3">
      <c r="A11" s="32" t="s">
        <v>19</v>
      </c>
      <c r="B11" s="33">
        <v>47612356838</v>
      </c>
      <c r="C11" s="34" t="s">
        <v>0</v>
      </c>
      <c r="D11" s="52">
        <v>25.08</v>
      </c>
      <c r="E11" s="36" t="s">
        <v>38</v>
      </c>
      <c r="F11" s="45"/>
    </row>
    <row r="12" spans="1:7" s="35" customFormat="1" ht="36" customHeight="1" thickBot="1" x14ac:dyDescent="0.3">
      <c r="A12" s="32" t="s">
        <v>19</v>
      </c>
      <c r="B12" s="33">
        <v>47612356838</v>
      </c>
      <c r="C12" s="34" t="s">
        <v>0</v>
      </c>
      <c r="D12" s="52">
        <v>215.48</v>
      </c>
      <c r="E12" s="36" t="s">
        <v>38</v>
      </c>
      <c r="G12" s="45"/>
    </row>
    <row r="13" spans="1:7" s="35" customFormat="1" ht="36" customHeight="1" thickBot="1" x14ac:dyDescent="0.3">
      <c r="A13" s="32" t="s">
        <v>19</v>
      </c>
      <c r="B13" s="33">
        <v>47612356838</v>
      </c>
      <c r="C13" s="34" t="s">
        <v>0</v>
      </c>
      <c r="D13" s="52">
        <v>14.1</v>
      </c>
      <c r="E13" s="36" t="s">
        <v>38</v>
      </c>
      <c r="G13" s="45"/>
    </row>
    <row r="14" spans="1:7" s="35" customFormat="1" ht="36" customHeight="1" thickBot="1" x14ac:dyDescent="0.3">
      <c r="A14" s="32" t="s">
        <v>19</v>
      </c>
      <c r="B14" s="33">
        <v>47612356838</v>
      </c>
      <c r="C14" s="34" t="s">
        <v>0</v>
      </c>
      <c r="D14" s="52">
        <v>74.75</v>
      </c>
      <c r="E14" s="36" t="s">
        <v>38</v>
      </c>
      <c r="G14" s="45"/>
    </row>
    <row r="15" spans="1:7" s="35" customFormat="1" ht="36" customHeight="1" thickBot="1" x14ac:dyDescent="0.3">
      <c r="A15" s="32" t="s">
        <v>19</v>
      </c>
      <c r="B15" s="33">
        <v>47612356838</v>
      </c>
      <c r="C15" s="34" t="s">
        <v>0</v>
      </c>
      <c r="D15" s="52">
        <v>209.38</v>
      </c>
      <c r="E15" s="36" t="s">
        <v>83</v>
      </c>
    </row>
    <row r="16" spans="1:7" s="35" customFormat="1" ht="36" customHeight="1" thickBot="1" x14ac:dyDescent="0.3">
      <c r="A16" s="32" t="s">
        <v>19</v>
      </c>
      <c r="B16" s="33">
        <v>47612356838</v>
      </c>
      <c r="C16" s="34" t="s">
        <v>0</v>
      </c>
      <c r="D16" s="52">
        <v>267</v>
      </c>
      <c r="E16" s="36" t="s">
        <v>83</v>
      </c>
    </row>
    <row r="17" spans="1:5" ht="36" customHeight="1" thickBot="1" x14ac:dyDescent="0.3">
      <c r="A17" s="40" t="s">
        <v>6</v>
      </c>
      <c r="B17" s="41"/>
      <c r="C17" s="42"/>
      <c r="D17" s="50">
        <f>D11+D12+D13+D15+D16+D14</f>
        <v>805.79</v>
      </c>
      <c r="E17" s="34"/>
    </row>
    <row r="18" spans="1:5" ht="36" customHeight="1" thickBot="1" x14ac:dyDescent="0.3">
      <c r="A18" s="1" t="s">
        <v>58</v>
      </c>
      <c r="B18" s="11">
        <v>77750062239</v>
      </c>
      <c r="C18" s="1" t="s">
        <v>0</v>
      </c>
      <c r="D18" s="52">
        <v>557.5</v>
      </c>
      <c r="E18" s="31" t="s">
        <v>38</v>
      </c>
    </row>
    <row r="19" spans="1:5" ht="36" customHeight="1" thickBot="1" x14ac:dyDescent="0.3">
      <c r="A19" s="9" t="s">
        <v>6</v>
      </c>
      <c r="B19" s="12"/>
      <c r="C19" s="10"/>
      <c r="D19" s="51">
        <v>557.5</v>
      </c>
      <c r="E19" s="1"/>
    </row>
    <row r="20" spans="1:5" s="35" customFormat="1" ht="36" customHeight="1" thickBot="1" x14ac:dyDescent="0.3">
      <c r="A20" s="32" t="s">
        <v>71</v>
      </c>
      <c r="B20" s="33">
        <v>53097723816</v>
      </c>
      <c r="C20" s="34" t="s">
        <v>0</v>
      </c>
      <c r="D20" s="52">
        <v>29</v>
      </c>
      <c r="E20" s="36" t="s">
        <v>38</v>
      </c>
    </row>
    <row r="21" spans="1:5" s="35" customFormat="1" ht="36" customHeight="1" thickBot="1" x14ac:dyDescent="0.3">
      <c r="A21" s="32" t="s">
        <v>71</v>
      </c>
      <c r="B21" s="33">
        <v>53097723816</v>
      </c>
      <c r="C21" s="34" t="s">
        <v>0</v>
      </c>
      <c r="D21" s="52">
        <v>457.25</v>
      </c>
      <c r="E21" s="36" t="s">
        <v>38</v>
      </c>
    </row>
    <row r="22" spans="1:5" ht="36" customHeight="1" thickBot="1" x14ac:dyDescent="0.3">
      <c r="A22" s="40" t="s">
        <v>6</v>
      </c>
      <c r="B22" s="41"/>
      <c r="C22" s="42"/>
      <c r="D22" s="50">
        <f>D21+D20</f>
        <v>486.25</v>
      </c>
      <c r="E22" s="34"/>
    </row>
    <row r="23" spans="1:5" s="35" customFormat="1" ht="36" customHeight="1" thickBot="1" x14ac:dyDescent="0.3">
      <c r="A23" s="32" t="s">
        <v>53</v>
      </c>
      <c r="B23" s="33">
        <v>60246911305</v>
      </c>
      <c r="C23" s="34" t="s">
        <v>0</v>
      </c>
      <c r="D23" s="52">
        <v>1220.8</v>
      </c>
      <c r="E23" s="36" t="s">
        <v>38</v>
      </c>
    </row>
    <row r="24" spans="1:5" ht="36" customHeight="1" thickBot="1" x14ac:dyDescent="0.3">
      <c r="A24" s="40" t="s">
        <v>6</v>
      </c>
      <c r="B24" s="41"/>
      <c r="C24" s="42"/>
      <c r="D24" s="50">
        <v>1220.8</v>
      </c>
      <c r="E24" s="34"/>
    </row>
    <row r="25" spans="1:5" s="35" customFormat="1" ht="36" customHeight="1" thickBot="1" x14ac:dyDescent="0.3">
      <c r="A25" s="32" t="s">
        <v>62</v>
      </c>
      <c r="B25" s="33">
        <v>73660371074</v>
      </c>
      <c r="C25" s="34" t="s">
        <v>63</v>
      </c>
      <c r="D25" s="52">
        <v>81.13</v>
      </c>
      <c r="E25" s="36" t="s">
        <v>38</v>
      </c>
    </row>
    <row r="26" spans="1:5" s="35" customFormat="1" ht="36" customHeight="1" thickBot="1" x14ac:dyDescent="0.3">
      <c r="A26" s="32" t="s">
        <v>62</v>
      </c>
      <c r="B26" s="33">
        <v>73660371074</v>
      </c>
      <c r="C26" s="34" t="s">
        <v>63</v>
      </c>
      <c r="D26" s="52">
        <v>59.35</v>
      </c>
      <c r="E26" s="36" t="s">
        <v>38</v>
      </c>
    </row>
    <row r="27" spans="1:5" ht="36" customHeight="1" thickBot="1" x14ac:dyDescent="0.3">
      <c r="A27" s="40" t="s">
        <v>6</v>
      </c>
      <c r="B27" s="41"/>
      <c r="C27" s="42"/>
      <c r="D27" s="50">
        <f>D25+D26</f>
        <v>140.47999999999999</v>
      </c>
      <c r="E27" s="34"/>
    </row>
    <row r="28" spans="1:5" s="35" customFormat="1" ht="36" customHeight="1" thickBot="1" x14ac:dyDescent="0.3">
      <c r="A28" s="32" t="s">
        <v>82</v>
      </c>
      <c r="B28" s="33">
        <v>42821159693</v>
      </c>
      <c r="C28" s="34" t="s">
        <v>14</v>
      </c>
      <c r="D28" s="52">
        <v>24</v>
      </c>
      <c r="E28" s="36" t="s">
        <v>38</v>
      </c>
    </row>
    <row r="29" spans="1:5" ht="36" customHeight="1" thickBot="1" x14ac:dyDescent="0.3">
      <c r="A29" s="40" t="s">
        <v>6</v>
      </c>
      <c r="B29" s="41"/>
      <c r="C29" s="42"/>
      <c r="D29" s="50">
        <v>24</v>
      </c>
      <c r="E29" s="34"/>
    </row>
    <row r="30" spans="1:5" ht="36" customHeight="1" thickBot="1" x14ac:dyDescent="0.3">
      <c r="A30" s="31" t="s">
        <v>34</v>
      </c>
      <c r="B30" s="11">
        <v>63949120108</v>
      </c>
      <c r="C30" s="1" t="s">
        <v>35</v>
      </c>
      <c r="D30" s="52">
        <v>397.69</v>
      </c>
      <c r="E30" s="1" t="s">
        <v>36</v>
      </c>
    </row>
    <row r="31" spans="1:5" ht="36" customHeight="1" thickBot="1" x14ac:dyDescent="0.3">
      <c r="A31" s="9" t="s">
        <v>6</v>
      </c>
      <c r="B31" s="12"/>
      <c r="C31" s="10"/>
      <c r="D31" s="51">
        <v>397.69</v>
      </c>
      <c r="E31" s="1"/>
    </row>
    <row r="32" spans="1:5" ht="36" customHeight="1" thickBot="1" x14ac:dyDescent="0.3">
      <c r="A32" s="31" t="s">
        <v>90</v>
      </c>
      <c r="B32" s="11">
        <v>44138062462</v>
      </c>
      <c r="C32" s="1" t="s">
        <v>91</v>
      </c>
      <c r="D32" s="52">
        <v>294.45999999999998</v>
      </c>
      <c r="E32" s="1" t="s">
        <v>36</v>
      </c>
    </row>
    <row r="33" spans="1:5" ht="36" customHeight="1" thickBot="1" x14ac:dyDescent="0.3">
      <c r="A33" s="9" t="s">
        <v>6</v>
      </c>
      <c r="B33" s="12"/>
      <c r="C33" s="10"/>
      <c r="D33" s="51">
        <v>294.45999999999998</v>
      </c>
      <c r="E33" s="1"/>
    </row>
    <row r="34" spans="1:5" s="35" customFormat="1" ht="36" customHeight="1" thickBot="1" x14ac:dyDescent="0.3">
      <c r="A34" s="32" t="s">
        <v>23</v>
      </c>
      <c r="B34" s="33">
        <v>63073332379</v>
      </c>
      <c r="C34" s="34" t="s">
        <v>14</v>
      </c>
      <c r="D34" s="52">
        <v>2809.61</v>
      </c>
      <c r="E34" s="36" t="s">
        <v>24</v>
      </c>
    </row>
    <row r="35" spans="1:5" s="35" customFormat="1" ht="36" customHeight="1" thickBot="1" x14ac:dyDescent="0.3">
      <c r="A35" s="32" t="s">
        <v>23</v>
      </c>
      <c r="B35" s="33">
        <v>63073332379</v>
      </c>
      <c r="C35" s="34" t="s">
        <v>14</v>
      </c>
      <c r="D35" s="52">
        <v>599.97</v>
      </c>
      <c r="E35" s="36" t="s">
        <v>24</v>
      </c>
    </row>
    <row r="36" spans="1:5" ht="36" customHeight="1" thickBot="1" x14ac:dyDescent="0.3">
      <c r="A36" s="40" t="s">
        <v>6</v>
      </c>
      <c r="B36" s="41"/>
      <c r="C36" s="42"/>
      <c r="D36" s="50">
        <f>D34+D35</f>
        <v>3409.58</v>
      </c>
      <c r="E36" s="36"/>
    </row>
    <row r="37" spans="1:5" s="39" customFormat="1" ht="36" customHeight="1" thickBot="1" x14ac:dyDescent="0.3">
      <c r="A37" s="32" t="s">
        <v>26</v>
      </c>
      <c r="B37" s="37">
        <v>87311810356</v>
      </c>
      <c r="C37" s="32" t="s">
        <v>27</v>
      </c>
      <c r="D37" s="54">
        <v>46</v>
      </c>
      <c r="E37" s="38" t="s">
        <v>28</v>
      </c>
    </row>
    <row r="38" spans="1:5" ht="36" customHeight="1" thickBot="1" x14ac:dyDescent="0.3">
      <c r="A38" s="40" t="s">
        <v>6</v>
      </c>
      <c r="B38" s="41"/>
      <c r="C38" s="42"/>
      <c r="D38" s="50">
        <v>46</v>
      </c>
      <c r="E38" s="34"/>
    </row>
    <row r="39" spans="1:5" s="39" customFormat="1" ht="36" customHeight="1" thickBot="1" x14ac:dyDescent="0.3">
      <c r="A39" s="32" t="s">
        <v>22</v>
      </c>
      <c r="B39" s="37">
        <v>81793146560</v>
      </c>
      <c r="C39" s="32" t="s">
        <v>14</v>
      </c>
      <c r="D39" s="54">
        <v>73.27</v>
      </c>
      <c r="E39" s="38" t="s">
        <v>28</v>
      </c>
    </row>
    <row r="40" spans="1:5" s="39" customFormat="1" ht="36" customHeight="1" thickBot="1" x14ac:dyDescent="0.3">
      <c r="A40" s="32" t="s">
        <v>22</v>
      </c>
      <c r="B40" s="37">
        <v>81793146560</v>
      </c>
      <c r="C40" s="32" t="s">
        <v>14</v>
      </c>
      <c r="D40" s="54">
        <v>15.25</v>
      </c>
      <c r="E40" s="38" t="s">
        <v>28</v>
      </c>
    </row>
    <row r="41" spans="1:5" ht="36" customHeight="1" thickBot="1" x14ac:dyDescent="0.3">
      <c r="A41" s="40" t="s">
        <v>6</v>
      </c>
      <c r="B41" s="41"/>
      <c r="C41" s="42"/>
      <c r="D41" s="50">
        <f>D39+D40</f>
        <v>88.52</v>
      </c>
      <c r="E41" s="34"/>
    </row>
    <row r="42" spans="1:5" s="39" customFormat="1" ht="36" customHeight="1" thickBot="1" x14ac:dyDescent="0.3">
      <c r="A42" s="32" t="s">
        <v>64</v>
      </c>
      <c r="B42" s="37">
        <v>33061586626</v>
      </c>
      <c r="C42" s="32" t="s">
        <v>0</v>
      </c>
      <c r="D42" s="54">
        <v>109.5</v>
      </c>
      <c r="E42" s="38" t="s">
        <v>28</v>
      </c>
    </row>
    <row r="43" spans="1:5" ht="36" customHeight="1" thickBot="1" x14ac:dyDescent="0.3">
      <c r="A43" s="40" t="s">
        <v>6</v>
      </c>
      <c r="B43" s="41"/>
      <c r="C43" s="42"/>
      <c r="D43" s="50">
        <v>109.5</v>
      </c>
      <c r="E43" s="34"/>
    </row>
    <row r="44" spans="1:5" s="39" customFormat="1" ht="36" customHeight="1" thickBot="1" x14ac:dyDescent="0.3">
      <c r="A44" s="32" t="s">
        <v>84</v>
      </c>
      <c r="B44" s="37">
        <v>36701397657</v>
      </c>
      <c r="C44" s="32" t="s">
        <v>0</v>
      </c>
      <c r="D44" s="54">
        <v>1000</v>
      </c>
      <c r="E44" s="38" t="s">
        <v>28</v>
      </c>
    </row>
    <row r="45" spans="1:5" ht="36" customHeight="1" thickBot="1" x14ac:dyDescent="0.3">
      <c r="A45" s="40" t="s">
        <v>6</v>
      </c>
      <c r="B45" s="41"/>
      <c r="C45" s="42"/>
      <c r="D45" s="50">
        <v>1000</v>
      </c>
      <c r="E45" s="34"/>
    </row>
    <row r="46" spans="1:5" s="39" customFormat="1" ht="36" customHeight="1" thickBot="1" x14ac:dyDescent="0.3">
      <c r="A46" s="32" t="s">
        <v>85</v>
      </c>
      <c r="B46" s="37">
        <v>64546066176</v>
      </c>
      <c r="C46" s="32" t="s">
        <v>25</v>
      </c>
      <c r="D46" s="54">
        <v>248.85</v>
      </c>
      <c r="E46" s="38" t="s">
        <v>86</v>
      </c>
    </row>
    <row r="47" spans="1:5" ht="36" customHeight="1" thickBot="1" x14ac:dyDescent="0.3">
      <c r="A47" s="40" t="s">
        <v>6</v>
      </c>
      <c r="B47" s="41"/>
      <c r="C47" s="42"/>
      <c r="D47" s="50">
        <v>248.85</v>
      </c>
      <c r="E47" s="34"/>
    </row>
    <row r="48" spans="1:5" ht="36" customHeight="1" thickBot="1" x14ac:dyDescent="0.3">
      <c r="A48" s="1" t="s">
        <v>37</v>
      </c>
      <c r="B48" s="11">
        <v>89406825003</v>
      </c>
      <c r="C48" s="1" t="s">
        <v>0</v>
      </c>
      <c r="D48" s="52">
        <v>13.91</v>
      </c>
      <c r="E48" s="1" t="s">
        <v>21</v>
      </c>
    </row>
    <row r="49" spans="1:7" ht="36" customHeight="1" thickBot="1" x14ac:dyDescent="0.3">
      <c r="A49" s="1" t="s">
        <v>37</v>
      </c>
      <c r="B49" s="11">
        <v>89406825003</v>
      </c>
      <c r="C49" s="1" t="s">
        <v>0</v>
      </c>
      <c r="D49" s="52">
        <v>206.95</v>
      </c>
      <c r="E49" s="1" t="s">
        <v>21</v>
      </c>
    </row>
    <row r="50" spans="1:7" ht="36" customHeight="1" thickBot="1" x14ac:dyDescent="0.3">
      <c r="A50" s="40" t="s">
        <v>6</v>
      </c>
      <c r="B50" s="41"/>
      <c r="C50" s="42"/>
      <c r="D50" s="50">
        <f>D48+D49</f>
        <v>220.85999999999999</v>
      </c>
      <c r="E50" s="34"/>
    </row>
    <row r="51" spans="1:7" s="35" customFormat="1" ht="36" customHeight="1" thickBot="1" x14ac:dyDescent="0.3">
      <c r="A51" s="38" t="s">
        <v>65</v>
      </c>
      <c r="B51" s="33">
        <v>84923155727</v>
      </c>
      <c r="C51" s="34" t="s">
        <v>0</v>
      </c>
      <c r="D51" s="52">
        <v>0.01</v>
      </c>
      <c r="E51" s="36" t="s">
        <v>21</v>
      </c>
    </row>
    <row r="52" spans="1:7" s="35" customFormat="1" ht="36" customHeight="1" thickBot="1" x14ac:dyDescent="0.3">
      <c r="A52" s="38" t="s">
        <v>65</v>
      </c>
      <c r="B52" s="33">
        <v>84923155727</v>
      </c>
      <c r="C52" s="34" t="s">
        <v>0</v>
      </c>
      <c r="D52" s="52">
        <v>243.23</v>
      </c>
      <c r="E52" s="36" t="s">
        <v>21</v>
      </c>
    </row>
    <row r="53" spans="1:7" ht="36" customHeight="1" thickBot="1" x14ac:dyDescent="0.3">
      <c r="A53" s="40" t="s">
        <v>6</v>
      </c>
      <c r="B53" s="41"/>
      <c r="C53" s="42"/>
      <c r="D53" s="50">
        <f>243.24</f>
        <v>243.24</v>
      </c>
      <c r="E53" s="34"/>
    </row>
    <row r="54" spans="1:7" s="35" customFormat="1" ht="36" customHeight="1" thickBot="1" x14ac:dyDescent="0.3">
      <c r="A54" s="38" t="s">
        <v>67</v>
      </c>
      <c r="B54" s="33">
        <v>49980852277</v>
      </c>
      <c r="C54" s="34" t="s">
        <v>66</v>
      </c>
      <c r="D54" s="52">
        <v>389.66</v>
      </c>
      <c r="E54" s="36" t="s">
        <v>21</v>
      </c>
    </row>
    <row r="55" spans="1:7" ht="36" customHeight="1" thickBot="1" x14ac:dyDescent="0.3">
      <c r="A55" s="40" t="s">
        <v>6</v>
      </c>
      <c r="B55" s="41"/>
      <c r="C55" s="42"/>
      <c r="D55" s="50">
        <v>389.66</v>
      </c>
      <c r="E55" s="34"/>
    </row>
    <row r="56" spans="1:7" s="35" customFormat="1" ht="36" customHeight="1" thickBot="1" x14ac:dyDescent="0.3">
      <c r="A56" s="38" t="s">
        <v>92</v>
      </c>
      <c r="B56" s="33">
        <v>30765863795</v>
      </c>
      <c r="C56" s="34" t="s">
        <v>0</v>
      </c>
      <c r="D56" s="52">
        <v>96.25</v>
      </c>
      <c r="E56" s="36" t="s">
        <v>21</v>
      </c>
    </row>
    <row r="57" spans="1:7" ht="36" customHeight="1" thickBot="1" x14ac:dyDescent="0.3">
      <c r="A57" s="40" t="s">
        <v>6</v>
      </c>
      <c r="B57" s="41"/>
      <c r="C57" s="42"/>
      <c r="D57" s="50">
        <v>96.25</v>
      </c>
      <c r="E57" s="34"/>
    </row>
    <row r="58" spans="1:7" ht="36" customHeight="1" thickBot="1" x14ac:dyDescent="0.3">
      <c r="A58" s="1" t="s">
        <v>31</v>
      </c>
      <c r="B58" s="11"/>
      <c r="C58" s="1"/>
      <c r="D58" s="52">
        <v>238.9</v>
      </c>
      <c r="E58" s="43" t="s">
        <v>32</v>
      </c>
      <c r="G58" s="48"/>
    </row>
    <row r="59" spans="1:7" ht="36" customHeight="1" thickBot="1" x14ac:dyDescent="0.3">
      <c r="A59" s="9" t="s">
        <v>6</v>
      </c>
      <c r="B59" s="12"/>
      <c r="C59" s="10"/>
      <c r="D59" s="51">
        <v>238.9</v>
      </c>
      <c r="E59" s="1"/>
    </row>
    <row r="60" spans="1:7" ht="36" customHeight="1" thickBot="1" x14ac:dyDescent="0.3">
      <c r="A60" s="1" t="s">
        <v>79</v>
      </c>
      <c r="B60" s="11"/>
      <c r="C60" s="1"/>
      <c r="D60" s="52">
        <v>200</v>
      </c>
      <c r="E60" s="43" t="s">
        <v>32</v>
      </c>
      <c r="G60" s="48"/>
    </row>
    <row r="61" spans="1:7" ht="36" customHeight="1" thickBot="1" x14ac:dyDescent="0.3">
      <c r="A61" s="9" t="s">
        <v>6</v>
      </c>
      <c r="B61" s="12"/>
      <c r="C61" s="10"/>
      <c r="D61" s="51">
        <v>200</v>
      </c>
      <c r="E61" s="1"/>
    </row>
    <row r="62" spans="1:7" s="35" customFormat="1" ht="36" customHeight="1" thickBot="1" x14ac:dyDescent="0.3">
      <c r="A62" s="32" t="s">
        <v>41</v>
      </c>
      <c r="B62" s="33">
        <v>85821130368</v>
      </c>
      <c r="C62" s="34" t="s">
        <v>25</v>
      </c>
      <c r="D62" s="52">
        <v>1.66</v>
      </c>
      <c r="E62" s="36" t="s">
        <v>39</v>
      </c>
    </row>
    <row r="63" spans="1:7" s="35" customFormat="1" ht="36" customHeight="1" thickBot="1" x14ac:dyDescent="0.3">
      <c r="A63" s="32" t="s">
        <v>41</v>
      </c>
      <c r="B63" s="33">
        <v>85821130368</v>
      </c>
      <c r="C63" s="34" t="s">
        <v>25</v>
      </c>
      <c r="D63" s="52">
        <v>10.29</v>
      </c>
      <c r="E63" s="36" t="s">
        <v>40</v>
      </c>
    </row>
    <row r="64" spans="1:7" ht="36" customHeight="1" thickBot="1" x14ac:dyDescent="0.3">
      <c r="A64" s="40" t="s">
        <v>6</v>
      </c>
      <c r="B64" s="41"/>
      <c r="C64" s="42"/>
      <c r="D64" s="50">
        <f>D62+D63</f>
        <v>11.95</v>
      </c>
      <c r="E64" s="34"/>
    </row>
    <row r="65" spans="1:5" ht="36" customHeight="1" thickBot="1" x14ac:dyDescent="0.3">
      <c r="A65" s="31" t="s">
        <v>33</v>
      </c>
      <c r="B65" s="11">
        <v>25272825447</v>
      </c>
      <c r="C65" s="1" t="s">
        <v>0</v>
      </c>
      <c r="D65" s="52">
        <v>1040</v>
      </c>
      <c r="E65" s="43" t="s">
        <v>20</v>
      </c>
    </row>
    <row r="66" spans="1:5" ht="36" customHeight="1" thickBot="1" x14ac:dyDescent="0.3">
      <c r="A66" s="9" t="s">
        <v>6</v>
      </c>
      <c r="B66" s="12"/>
      <c r="C66" s="10"/>
      <c r="D66" s="51">
        <v>1040</v>
      </c>
      <c r="E66" s="1"/>
    </row>
    <row r="67" spans="1:5" s="35" customFormat="1" ht="36" customHeight="1" thickBot="1" x14ac:dyDescent="0.3">
      <c r="A67" s="34" t="s">
        <v>13</v>
      </c>
      <c r="B67" s="33">
        <v>18683136487</v>
      </c>
      <c r="C67" s="34" t="s">
        <v>14</v>
      </c>
      <c r="D67" s="52">
        <f>26.54+33.18+199.08</f>
        <v>258.8</v>
      </c>
      <c r="E67" s="34" t="s">
        <v>42</v>
      </c>
    </row>
    <row r="68" spans="1:5" ht="36" customHeight="1" thickBot="1" x14ac:dyDescent="0.3">
      <c r="A68" s="9" t="s">
        <v>6</v>
      </c>
      <c r="B68" s="12"/>
      <c r="C68" s="10"/>
      <c r="D68" s="51">
        <f>D67</f>
        <v>258.8</v>
      </c>
      <c r="E68" s="1"/>
    </row>
    <row r="69" spans="1:5" s="35" customFormat="1" ht="36" customHeight="1" thickBot="1" x14ac:dyDescent="0.3">
      <c r="A69" s="38" t="s">
        <v>78</v>
      </c>
      <c r="B69" s="33">
        <v>10839679016</v>
      </c>
      <c r="C69" s="34" t="s">
        <v>0</v>
      </c>
      <c r="D69" s="52">
        <v>20</v>
      </c>
      <c r="E69" s="36" t="s">
        <v>61</v>
      </c>
    </row>
    <row r="70" spans="1:5" ht="36" customHeight="1" thickBot="1" x14ac:dyDescent="0.3">
      <c r="A70" s="40" t="s">
        <v>6</v>
      </c>
      <c r="B70" s="41"/>
      <c r="C70" s="42"/>
      <c r="D70" s="50">
        <v>20</v>
      </c>
      <c r="E70" s="34"/>
    </row>
    <row r="71" spans="1:5" s="35" customFormat="1" ht="36" customHeight="1" thickBot="1" x14ac:dyDescent="0.3">
      <c r="A71" s="32" t="s">
        <v>59</v>
      </c>
      <c r="B71" s="33">
        <v>71981294715</v>
      </c>
      <c r="C71" s="34" t="s">
        <v>60</v>
      </c>
      <c r="D71" s="52">
        <v>136.25</v>
      </c>
      <c r="E71" s="36" t="s">
        <v>39</v>
      </c>
    </row>
    <row r="72" spans="1:5" ht="36" customHeight="1" thickBot="1" x14ac:dyDescent="0.3">
      <c r="A72" s="40" t="s">
        <v>6</v>
      </c>
      <c r="B72" s="41"/>
      <c r="C72" s="42"/>
      <c r="D72" s="50">
        <v>136.25</v>
      </c>
      <c r="E72" s="34"/>
    </row>
    <row r="73" spans="1:5" s="35" customFormat="1" ht="36" customHeight="1" thickBot="1" x14ac:dyDescent="0.3">
      <c r="A73" s="32" t="s">
        <v>81</v>
      </c>
      <c r="B73" s="33">
        <v>50996247148</v>
      </c>
      <c r="C73" s="34" t="s">
        <v>25</v>
      </c>
      <c r="D73" s="52">
        <v>530.88</v>
      </c>
      <c r="E73" s="36" t="s">
        <v>39</v>
      </c>
    </row>
    <row r="74" spans="1:5" ht="36" customHeight="1" thickBot="1" x14ac:dyDescent="0.3">
      <c r="A74" s="40" t="s">
        <v>6</v>
      </c>
      <c r="B74" s="41"/>
      <c r="C74" s="42"/>
      <c r="D74" s="50">
        <v>530.88</v>
      </c>
      <c r="E74" s="34"/>
    </row>
    <row r="75" spans="1:5" s="35" customFormat="1" ht="36" customHeight="1" thickBot="1" x14ac:dyDescent="0.3">
      <c r="A75" s="32" t="s">
        <v>80</v>
      </c>
      <c r="B75" s="33">
        <v>66697874792</v>
      </c>
      <c r="C75" s="34" t="s">
        <v>0</v>
      </c>
      <c r="D75" s="52">
        <v>99.53</v>
      </c>
      <c r="E75" s="36" t="s">
        <v>39</v>
      </c>
    </row>
    <row r="76" spans="1:5" ht="36" customHeight="1" thickBot="1" x14ac:dyDescent="0.3">
      <c r="A76" s="40" t="s">
        <v>6</v>
      </c>
      <c r="B76" s="41"/>
      <c r="C76" s="42"/>
      <c r="D76" s="50">
        <v>99.53</v>
      </c>
      <c r="E76" s="34"/>
    </row>
    <row r="77" spans="1:5" s="35" customFormat="1" ht="36" customHeight="1" thickBot="1" x14ac:dyDescent="0.3">
      <c r="A77" s="32" t="s">
        <v>55</v>
      </c>
      <c r="B77" s="33">
        <v>36978292106</v>
      </c>
      <c r="C77" s="34" t="s">
        <v>0</v>
      </c>
      <c r="D77" s="52">
        <v>49.78</v>
      </c>
      <c r="E77" s="36" t="s">
        <v>56</v>
      </c>
    </row>
    <row r="78" spans="1:5" ht="36" customHeight="1" thickBot="1" x14ac:dyDescent="0.3">
      <c r="A78" s="40" t="s">
        <v>6</v>
      </c>
      <c r="B78" s="41"/>
      <c r="C78" s="42"/>
      <c r="D78" s="50">
        <v>49.78</v>
      </c>
      <c r="E78" s="34"/>
    </row>
    <row r="79" spans="1:5" s="35" customFormat="1" ht="36" customHeight="1" thickBot="1" x14ac:dyDescent="0.3">
      <c r="A79" s="32" t="s">
        <v>93</v>
      </c>
      <c r="B79" s="33">
        <v>59793321936</v>
      </c>
      <c r="C79" s="34" t="s">
        <v>0</v>
      </c>
      <c r="D79" s="52">
        <v>575</v>
      </c>
      <c r="E79" s="36" t="s">
        <v>56</v>
      </c>
    </row>
    <row r="80" spans="1:5" s="35" customFormat="1" ht="36" customHeight="1" thickBot="1" x14ac:dyDescent="0.3">
      <c r="A80" s="32" t="s">
        <v>93</v>
      </c>
      <c r="B80" s="33">
        <v>59793321936</v>
      </c>
      <c r="C80" s="34" t="s">
        <v>0</v>
      </c>
      <c r="D80" s="52">
        <v>112.5</v>
      </c>
      <c r="E80" s="36" t="s">
        <v>56</v>
      </c>
    </row>
    <row r="81" spans="1:5" ht="36" customHeight="1" thickBot="1" x14ac:dyDescent="0.3">
      <c r="A81" s="40" t="s">
        <v>6</v>
      </c>
      <c r="B81" s="41"/>
      <c r="C81" s="42"/>
      <c r="D81" s="50">
        <f>D79+D80</f>
        <v>687.5</v>
      </c>
      <c r="E81" s="34"/>
    </row>
    <row r="82" spans="1:5" s="35" customFormat="1" ht="36" customHeight="1" thickBot="1" x14ac:dyDescent="0.3">
      <c r="A82" s="32" t="s">
        <v>57</v>
      </c>
      <c r="B82" s="33">
        <v>11469787133</v>
      </c>
      <c r="C82" s="34" t="s">
        <v>25</v>
      </c>
      <c r="D82" s="52">
        <v>87.1</v>
      </c>
      <c r="E82" s="36" t="s">
        <v>56</v>
      </c>
    </row>
    <row r="83" spans="1:5" ht="36" customHeight="1" thickBot="1" x14ac:dyDescent="0.3">
      <c r="A83" s="40" t="s">
        <v>6</v>
      </c>
      <c r="B83" s="41"/>
      <c r="C83" s="42"/>
      <c r="D83" s="50">
        <v>87.1</v>
      </c>
      <c r="E83" s="34"/>
    </row>
    <row r="84" spans="1:5" s="35" customFormat="1" ht="36" customHeight="1" thickBot="1" x14ac:dyDescent="0.3">
      <c r="A84" s="32" t="s">
        <v>54</v>
      </c>
      <c r="B84" s="33">
        <v>77852558421</v>
      </c>
      <c r="C84" s="34" t="s">
        <v>0</v>
      </c>
      <c r="D84" s="52">
        <v>3</v>
      </c>
      <c r="E84" s="36" t="s">
        <v>40</v>
      </c>
    </row>
    <row r="85" spans="1:5" s="35" customFormat="1" ht="36" customHeight="1" thickBot="1" x14ac:dyDescent="0.3">
      <c r="A85" s="32" t="s">
        <v>54</v>
      </c>
      <c r="B85" s="33">
        <v>77852558421</v>
      </c>
      <c r="C85" s="34" t="s">
        <v>0</v>
      </c>
      <c r="D85" s="52">
        <v>43.63</v>
      </c>
      <c r="E85" s="36" t="s">
        <v>40</v>
      </c>
    </row>
    <row r="86" spans="1:5" ht="36" customHeight="1" thickBot="1" x14ac:dyDescent="0.3">
      <c r="A86" s="40" t="s">
        <v>6</v>
      </c>
      <c r="B86" s="41"/>
      <c r="C86" s="42"/>
      <c r="D86" s="50">
        <f>D84+D85</f>
        <v>46.63</v>
      </c>
      <c r="E86" s="34"/>
    </row>
    <row r="87" spans="1:5" ht="36" customHeight="1" thickBot="1" x14ac:dyDescent="0.3">
      <c r="A87" s="1" t="s">
        <v>44</v>
      </c>
      <c r="B87" s="11">
        <v>73616495394</v>
      </c>
      <c r="C87" s="1" t="s">
        <v>45</v>
      </c>
      <c r="D87" s="52">
        <v>93.61</v>
      </c>
      <c r="E87" s="1" t="s">
        <v>74</v>
      </c>
    </row>
    <row r="88" spans="1:5" ht="36" customHeight="1" thickBot="1" x14ac:dyDescent="0.3">
      <c r="A88" s="1" t="s">
        <v>44</v>
      </c>
      <c r="B88" s="11">
        <v>73616495394</v>
      </c>
      <c r="C88" s="1" t="s">
        <v>45</v>
      </c>
      <c r="D88" s="52">
        <v>15335.02</v>
      </c>
      <c r="E88" s="1" t="s">
        <v>56</v>
      </c>
    </row>
    <row r="89" spans="1:5" ht="36" customHeight="1" thickBot="1" x14ac:dyDescent="0.3">
      <c r="A89" s="9" t="s">
        <v>6</v>
      </c>
      <c r="B89" s="12"/>
      <c r="C89" s="10"/>
      <c r="D89" s="51">
        <f>15335.02+D87</f>
        <v>15428.630000000001</v>
      </c>
      <c r="E89" s="1"/>
    </row>
    <row r="90" spans="1:5" ht="36" customHeight="1" thickBot="1" x14ac:dyDescent="0.3">
      <c r="A90" s="1" t="s">
        <v>46</v>
      </c>
      <c r="B90" s="11">
        <v>20015843182</v>
      </c>
      <c r="C90" s="1" t="s">
        <v>47</v>
      </c>
      <c r="D90" s="52">
        <v>170.24</v>
      </c>
      <c r="E90" s="1" t="s">
        <v>20</v>
      </c>
    </row>
    <row r="91" spans="1:5" ht="36" customHeight="1" thickBot="1" x14ac:dyDescent="0.3">
      <c r="A91" s="9" t="s">
        <v>6</v>
      </c>
      <c r="B91" s="12"/>
      <c r="C91" s="10"/>
      <c r="D91" s="51">
        <v>170.24</v>
      </c>
      <c r="E91" s="1"/>
    </row>
    <row r="92" spans="1:5" ht="36" customHeight="1" thickBot="1" x14ac:dyDescent="0.3">
      <c r="A92" s="1" t="s">
        <v>48</v>
      </c>
      <c r="B92" s="11">
        <v>65603308073</v>
      </c>
      <c r="C92" s="1" t="s">
        <v>49</v>
      </c>
      <c r="D92" s="52">
        <v>129.01</v>
      </c>
      <c r="E92" s="1" t="s">
        <v>20</v>
      </c>
    </row>
    <row r="93" spans="1:5" ht="36" customHeight="1" thickBot="1" x14ac:dyDescent="0.3">
      <c r="A93" s="9" t="s">
        <v>6</v>
      </c>
      <c r="B93" s="12"/>
      <c r="C93" s="10"/>
      <c r="D93" s="51">
        <v>129.01</v>
      </c>
      <c r="E93" s="1"/>
    </row>
    <row r="94" spans="1:5" ht="36" customHeight="1" thickBot="1" x14ac:dyDescent="0.3">
      <c r="A94" s="1" t="s">
        <v>50</v>
      </c>
      <c r="B94" s="46" t="s">
        <v>51</v>
      </c>
      <c r="C94" s="1" t="s">
        <v>52</v>
      </c>
      <c r="D94" s="52">
        <v>50.35</v>
      </c>
      <c r="E94" s="1" t="s">
        <v>20</v>
      </c>
    </row>
    <row r="95" spans="1:5" ht="36" customHeight="1" thickBot="1" x14ac:dyDescent="0.3">
      <c r="A95" s="9" t="s">
        <v>6</v>
      </c>
      <c r="B95" s="12"/>
      <c r="C95" s="10"/>
      <c r="D95" s="51">
        <v>50.35</v>
      </c>
      <c r="E95" s="1"/>
    </row>
    <row r="96" spans="1:5" ht="36" customHeight="1" thickBot="1" x14ac:dyDescent="0.3">
      <c r="A96" s="1" t="s">
        <v>87</v>
      </c>
      <c r="B96" s="46" t="s">
        <v>94</v>
      </c>
      <c r="C96" s="1" t="s">
        <v>0</v>
      </c>
      <c r="D96" s="52">
        <v>199.5</v>
      </c>
      <c r="E96" s="43" t="s">
        <v>40</v>
      </c>
    </row>
    <row r="97" spans="1:6" ht="36" customHeight="1" thickBot="1" x14ac:dyDescent="0.3">
      <c r="A97" s="9" t="s">
        <v>6</v>
      </c>
      <c r="B97" s="12"/>
      <c r="C97" s="10"/>
      <c r="D97" s="51">
        <v>199.5</v>
      </c>
      <c r="E97" s="1"/>
    </row>
    <row r="98" spans="1:6" s="35" customFormat="1" ht="36" customHeight="1" thickBot="1" x14ac:dyDescent="0.3">
      <c r="A98" s="34" t="s">
        <v>73</v>
      </c>
      <c r="B98" s="33">
        <v>59964152545</v>
      </c>
      <c r="C98" s="34" t="s">
        <v>25</v>
      </c>
      <c r="D98" s="52">
        <v>499</v>
      </c>
      <c r="E98" s="58" t="s">
        <v>40</v>
      </c>
    </row>
    <row r="99" spans="1:6" ht="36" customHeight="1" thickBot="1" x14ac:dyDescent="0.3">
      <c r="A99" s="40" t="s">
        <v>6</v>
      </c>
      <c r="B99" s="41"/>
      <c r="C99" s="42"/>
      <c r="D99" s="50">
        <v>499</v>
      </c>
      <c r="E99" s="34"/>
    </row>
    <row r="100" spans="1:6" ht="36" customHeight="1" thickBot="1" x14ac:dyDescent="0.3">
      <c r="A100" s="1" t="s">
        <v>88</v>
      </c>
      <c r="B100" s="46" t="s">
        <v>95</v>
      </c>
      <c r="C100" s="1" t="s">
        <v>25</v>
      </c>
      <c r="D100" s="52">
        <v>106.7</v>
      </c>
      <c r="E100" s="43" t="s">
        <v>89</v>
      </c>
    </row>
    <row r="101" spans="1:6" ht="36" customHeight="1" thickBot="1" x14ac:dyDescent="0.3">
      <c r="A101" s="9" t="s">
        <v>6</v>
      </c>
      <c r="B101" s="12"/>
      <c r="C101" s="10"/>
      <c r="D101" s="51">
        <v>106.7</v>
      </c>
      <c r="E101" s="1"/>
    </row>
    <row r="102" spans="1:6" ht="36" customHeight="1" thickBot="1" x14ac:dyDescent="0.3">
      <c r="A102" s="20" t="s">
        <v>75</v>
      </c>
      <c r="B102" s="21"/>
      <c r="C102" s="21"/>
      <c r="D102" s="62">
        <f>D10+D17+D22+D24+D27+D29+D31+D33+D36+D38+D41+D43+D45+D47+D50+D53+D55+D57+D59+D61+D64+D66+D68+D70+D72+D74+D76+D78+D81+D83+D19+D86+D89+D91+D93+D95+D97+D99+D101</f>
        <v>29936.18</v>
      </c>
      <c r="E102" s="63"/>
    </row>
    <row r="104" spans="1:6" x14ac:dyDescent="0.25">
      <c r="D104" s="53" t="s">
        <v>18</v>
      </c>
    </row>
    <row r="107" spans="1:6" x14ac:dyDescent="0.25">
      <c r="F107" s="48"/>
    </row>
    <row r="115" spans="4:5" x14ac:dyDescent="0.25">
      <c r="E115" s="48"/>
    </row>
    <row r="119" spans="4:5" x14ac:dyDescent="0.25">
      <c r="D119" s="57"/>
    </row>
    <row r="121" spans="4:5" x14ac:dyDescent="0.25">
      <c r="D121" s="57"/>
    </row>
  </sheetData>
  <mergeCells count="2">
    <mergeCell ref="A7:E7"/>
    <mergeCell ref="D102:E102"/>
  </mergeCells>
  <pageMargins left="0.7" right="0.7" top="0.75" bottom="0.75" header="0.3" footer="0.3"/>
  <pageSetup paperSize="9" orientation="portrait" r:id="rId1"/>
  <ignoredErrors>
    <ignoredError sqref="B94 B96 B10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B1" workbookViewId="0">
      <selection activeCell="B13" sqref="B13"/>
    </sheetView>
  </sheetViews>
  <sheetFormatPr defaultColWidth="16.5703125" defaultRowHeight="15" x14ac:dyDescent="0.25"/>
  <cols>
    <col min="1" max="1" width="21.28515625" hidden="1" customWidth="1"/>
    <col min="2" max="2" width="50.5703125" customWidth="1"/>
    <col min="3" max="3" width="38.85546875" customWidth="1"/>
  </cols>
  <sheetData>
    <row r="1" spans="1:6" ht="15.75" thickBot="1" x14ac:dyDescent="0.3"/>
    <row r="2" spans="1:6" s="4" customFormat="1" ht="18.75" customHeight="1" thickBot="1" x14ac:dyDescent="0.3">
      <c r="A2" s="23"/>
      <c r="B2" s="66" t="s">
        <v>15</v>
      </c>
      <c r="C2" s="66"/>
    </row>
    <row r="3" spans="1:6" s="4" customFormat="1" ht="18.75" customHeight="1" thickBot="1" x14ac:dyDescent="0.3">
      <c r="A3" s="23"/>
      <c r="B3" s="24" t="s">
        <v>16</v>
      </c>
      <c r="C3" s="24"/>
    </row>
    <row r="4" spans="1:6" s="4" customFormat="1" ht="18.75" customHeight="1" thickBot="1" x14ac:dyDescent="0.3">
      <c r="A4" s="23"/>
      <c r="B4" s="24" t="s">
        <v>17</v>
      </c>
      <c r="C4" s="24"/>
    </row>
    <row r="5" spans="1:6" ht="18.75" customHeight="1" thickBot="1" x14ac:dyDescent="0.3">
      <c r="A5" s="25"/>
      <c r="B5" s="67"/>
      <c r="C5" s="67"/>
    </row>
    <row r="6" spans="1:6" s="13" customFormat="1" ht="41.25" customHeight="1" thickBot="1" x14ac:dyDescent="0.3">
      <c r="A6" s="26"/>
      <c r="B6" s="64" t="s">
        <v>76</v>
      </c>
      <c r="C6" s="65"/>
    </row>
    <row r="7" spans="1:6" s="4" customFormat="1" ht="45.75" customHeight="1" thickBot="1" x14ac:dyDescent="0.3">
      <c r="A7" s="14" t="s">
        <v>8</v>
      </c>
      <c r="B7" s="27" t="s">
        <v>7</v>
      </c>
      <c r="C7" s="28" t="s">
        <v>5</v>
      </c>
    </row>
    <row r="8" spans="1:6" ht="36" customHeight="1" thickBot="1" x14ac:dyDescent="0.3">
      <c r="A8" s="3" t="s">
        <v>9</v>
      </c>
      <c r="B8" s="55">
        <f>170890.51+14441.63+8198.59+1168.42+2.44</f>
        <v>194701.59000000003</v>
      </c>
      <c r="C8" s="17" t="s">
        <v>29</v>
      </c>
      <c r="E8" s="48"/>
    </row>
    <row r="9" spans="1:6" ht="36" customHeight="1" thickBot="1" x14ac:dyDescent="0.3">
      <c r="A9" s="1"/>
      <c r="B9" s="55">
        <f>27521.54+2282.11+1352.77+193.19</f>
        <v>31349.61</v>
      </c>
      <c r="C9" s="17" t="s">
        <v>11</v>
      </c>
      <c r="E9" s="48"/>
    </row>
    <row r="10" spans="1:6" ht="36" customHeight="1" thickBot="1" x14ac:dyDescent="0.3">
      <c r="A10" s="1"/>
      <c r="B10" s="55">
        <v>1120.19</v>
      </c>
      <c r="C10" s="17" t="s">
        <v>96</v>
      </c>
      <c r="E10" s="48"/>
    </row>
    <row r="11" spans="1:6" ht="36" customHeight="1" thickBot="1" x14ac:dyDescent="0.3">
      <c r="A11" s="1"/>
      <c r="B11" s="55">
        <f>3841.94+959.64+117.85+54.17</f>
        <v>4973.6000000000004</v>
      </c>
      <c r="C11" s="17" t="s">
        <v>12</v>
      </c>
    </row>
    <row r="12" spans="1:6" ht="36" customHeight="1" thickBot="1" x14ac:dyDescent="0.3">
      <c r="A12" s="2"/>
      <c r="B12" s="56">
        <f>940.57+210+40+64.57</f>
        <v>1255.1400000000001</v>
      </c>
      <c r="C12" s="16" t="s">
        <v>43</v>
      </c>
    </row>
    <row r="13" spans="1:6" ht="36" customHeight="1" thickBot="1" x14ac:dyDescent="0.3">
      <c r="A13" s="2"/>
      <c r="B13" s="56">
        <f>161.27+341.9</f>
        <v>503.16999999999996</v>
      </c>
      <c r="C13" s="16" t="s">
        <v>68</v>
      </c>
      <c r="E13" s="48"/>
    </row>
    <row r="14" spans="1:6" ht="36" customHeight="1" thickBot="1" x14ac:dyDescent="0.3">
      <c r="A14" s="2"/>
      <c r="B14" s="56">
        <v>504</v>
      </c>
      <c r="C14" s="16" t="s">
        <v>30</v>
      </c>
      <c r="E14" s="48"/>
      <c r="F14" s="48"/>
    </row>
    <row r="15" spans="1:6" ht="36" customHeight="1" thickBot="1" x14ac:dyDescent="0.3">
      <c r="A15" s="2"/>
      <c r="B15" s="44">
        <f>SUM(B8:B14)</f>
        <v>234407.30000000005</v>
      </c>
      <c r="C15" s="22" t="s">
        <v>77</v>
      </c>
      <c r="E15" s="48"/>
    </row>
    <row r="16" spans="1:6" ht="36" customHeight="1" thickBot="1" x14ac:dyDescent="0.3">
      <c r="A16" s="15" t="s">
        <v>10</v>
      </c>
    </row>
    <row r="17" spans="3:6" x14ac:dyDescent="0.25">
      <c r="C17" t="s">
        <v>18</v>
      </c>
      <c r="F17" s="48"/>
    </row>
  </sheetData>
  <mergeCells count="3">
    <mergeCell ref="B6:C6"/>
    <mergeCell ref="B2:C2"/>
    <mergeCell ref="B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OŠ Zadarski otoci</cp:lastModifiedBy>
  <cp:lastPrinted>2024-03-11T11:15:15Z</cp:lastPrinted>
  <dcterms:created xsi:type="dcterms:W3CDTF">2024-02-15T07:48:27Z</dcterms:created>
  <dcterms:modified xsi:type="dcterms:W3CDTF">2024-06-05T11:37:07Z</dcterms:modified>
</cp:coreProperties>
</file>