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73" i="1"/>
  <c r="D17" i="1"/>
  <c r="D15" i="1"/>
  <c r="B15" i="2"/>
  <c r="B14" i="2"/>
  <c r="D88" i="1"/>
  <c r="B11" i="2" l="1"/>
  <c r="D106" i="1" l="1"/>
  <c r="D108" i="1"/>
  <c r="D86" i="1" l="1"/>
  <c r="D57" i="1"/>
  <c r="D33" i="1"/>
  <c r="D31" i="1"/>
  <c r="D77" i="1"/>
  <c r="D101" i="1" l="1"/>
  <c r="D96" i="1"/>
  <c r="D55" i="1"/>
  <c r="D60" i="1"/>
  <c r="D47" i="1"/>
  <c r="D41" i="1"/>
  <c r="D119" i="1"/>
  <c r="D122" i="1"/>
  <c r="D125" i="1"/>
  <c r="D128" i="1"/>
  <c r="D64" i="1" l="1"/>
  <c r="D111" i="1"/>
  <c r="D50" i="1"/>
  <c r="D44" i="1"/>
  <c r="D27" i="1"/>
  <c r="D23" i="1"/>
  <c r="D20" i="1"/>
  <c r="D68" i="1"/>
  <c r="D29" i="1" l="1"/>
  <c r="D35" i="1"/>
  <c r="D113" i="1"/>
  <c r="D83" i="1" l="1"/>
  <c r="D103" i="1"/>
  <c r="D90" i="1"/>
  <c r="D98" i="1"/>
  <c r="D115" i="1"/>
  <c r="D81" i="1"/>
  <c r="D66" i="1" l="1"/>
  <c r="D70" i="1"/>
  <c r="D39" i="1"/>
  <c r="D10" i="1"/>
  <c r="B10" i="2" l="1"/>
  <c r="B9" i="2"/>
  <c r="B8" i="2"/>
  <c r="D37" i="1" l="1"/>
  <c r="D75" i="1" l="1"/>
</calcChain>
</file>

<file path=xl/sharedStrings.xml><?xml version="1.0" encoding="utf-8"?>
<sst xmlns="http://schemas.openxmlformats.org/spreadsheetml/2006/main" count="313" uniqueCount="112">
  <si>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</si>
  <si>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</si>
  <si>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</si>
  <si>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</si>
  <si>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</si>
  <si>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</si>
  <si>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</si>
  <si>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</si>
  <si>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</si>
  <si>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</si>
  <si>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</si>
  <si>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</si>
  <si>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</si>
  <si>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 xml:space="preserve">Državni proračun RH 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</si>
  <si>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</si>
  <si>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</si>
  <si>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</si>
  <si>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</si>
  <si>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</si>
  <si>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</si>
  <si>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 xml:space="preserve">3239-Ostale usluge 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</si>
  <si>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</si>
  <si>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</si>
  <si>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</si>
  <si>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</si>
  <si>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</si>
  <si>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</si>
  <si>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</si>
  <si>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</si>
  <si>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</si>
  <si>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</si>
  <si>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 xml:space="preserve">Zdenka Supičić Špralja </t>
  </si>
  <si>
    <t xml:space="preserve">3235-Zakupnine i najamnine </t>
  </si>
  <si>
    <t>MEDITERAN SECURITY d.o.o.</t>
  </si>
  <si>
    <t>Zdravo i kvalitetno frutarija d.o.o.</t>
  </si>
  <si>
    <t>Split</t>
  </si>
  <si>
    <t>3222-Materijal i sirovine</t>
  </si>
  <si>
    <t>Vodovod  d.o.o.</t>
  </si>
  <si>
    <t>3221-Uredski materijal i ostali materijalni rashodi</t>
  </si>
  <si>
    <t xml:space="preserve">3238-Računalne usluge </t>
  </si>
  <si>
    <t>3299-Ostali nespomenuti rashodi poslovanja</t>
  </si>
  <si>
    <t>Financijska agencija</t>
  </si>
  <si>
    <t>3221-Uredski materijal i ostali materijalni rashod</t>
  </si>
  <si>
    <t xml:space="preserve">Spectrum d.o.o. </t>
  </si>
  <si>
    <t xml:space="preserve">3213-Stručno usavršavanje zaposlenika </t>
  </si>
  <si>
    <t>3295- Pristojbe i naknade</t>
  </si>
  <si>
    <t>3211- Službena putovanja</t>
  </si>
  <si>
    <t>3721-Naknade građanima i kućanstvima u novcu</t>
  </si>
  <si>
    <t>INFORMACIJE O TROŠENJU SREDSTAVA ZA TRAVANJ 2024.</t>
  </si>
  <si>
    <t xml:space="preserve">Ukupno za  travanj 2024. </t>
  </si>
  <si>
    <t>Rafael j.d.o.o.</t>
  </si>
  <si>
    <t>Nin</t>
  </si>
  <si>
    <t>Jadranka obrt za trgovinu</t>
  </si>
  <si>
    <t xml:space="preserve">Silba </t>
  </si>
  <si>
    <t>Provišta d.o.o.</t>
  </si>
  <si>
    <t>Veli Iž</t>
  </si>
  <si>
    <t>Poljoprivredna zadruga Olib</t>
  </si>
  <si>
    <t>04253989405</t>
  </si>
  <si>
    <t>Olib</t>
  </si>
  <si>
    <t xml:space="preserve">UKUPNO ZA TRAVANJ 2024: </t>
  </si>
  <si>
    <t xml:space="preserve">4221-Uredska oprema i namještaj </t>
  </si>
  <si>
    <t xml:space="preserve">Školska knjiga d.d. </t>
  </si>
  <si>
    <t>Virga d.o.o.</t>
  </si>
  <si>
    <t>Kone d.o.o.</t>
  </si>
  <si>
    <t>Auto ključ, vl.S. Kulenović</t>
  </si>
  <si>
    <t>Javna vatrogasna postrojba Zadar</t>
  </si>
  <si>
    <t>3239-Ostale usluge</t>
  </si>
  <si>
    <t>Opti Print Adria  d.o.o.</t>
  </si>
  <si>
    <t>Alfa atest inspect d.o.o.</t>
  </si>
  <si>
    <t>Prirodoslovno Grafička škola Zadar</t>
  </si>
  <si>
    <t>Zadar tehnika d.o.o.</t>
  </si>
  <si>
    <t>Optimus Lab d.o.o.</t>
  </si>
  <si>
    <t>Čakovec</t>
  </si>
  <si>
    <t>3237-Intelektualne i osobne usluge</t>
  </si>
  <si>
    <t>O.M. Suport d.o.o.</t>
  </si>
  <si>
    <t xml:space="preserve">Pevex d.d. </t>
  </si>
  <si>
    <t xml:space="preserve">Sesvete </t>
  </si>
  <si>
    <t>3299- Ostali nespomenuti rashodi poslovanja</t>
  </si>
  <si>
    <t>PA-GO</t>
  </si>
  <si>
    <t xml:space="preserve">4241- Knjige </t>
  </si>
  <si>
    <t>Naklada Kosinj</t>
  </si>
  <si>
    <t xml:space="preserve">Inovativni Zadar d.o.o. </t>
  </si>
  <si>
    <t>Čistoća d.o.o.</t>
  </si>
  <si>
    <t xml:space="preserve">Poljica Vrsi </t>
  </si>
  <si>
    <t>Danko Jurlina, obrt za dimnjačarske usluge</t>
  </si>
  <si>
    <t>3291- Naknada članovima povjerenstva</t>
  </si>
  <si>
    <t>Tri Bartola d.o.o.</t>
  </si>
  <si>
    <t>Mikeli trade d.o.o.</t>
  </si>
  <si>
    <t>DIVNA PROIZVODNJA I USLUGE, D.O.O.</t>
  </si>
  <si>
    <t xml:space="preserve">Pula </t>
  </si>
  <si>
    <t>POKRET - AKTIVAN I ZDRAV, UDRUGA ZA POTICANJE TJELESNE AKTIVNOSTI</t>
  </si>
  <si>
    <t>LIFECLASS TERME SVETI MARTIN</t>
  </si>
  <si>
    <t xml:space="preserve">Sveti Martin na Muri </t>
  </si>
  <si>
    <t>Fotokopirnica Pharos</t>
  </si>
  <si>
    <t xml:space="preserve">Koncepting, obrt za poslovno savjetovanje </t>
  </si>
  <si>
    <t xml:space="preserve">RETIS INFORMATIKA d.o.o. </t>
  </si>
  <si>
    <t xml:space="preserve">E store j.d.o.o. za trgovinu i usluge </t>
  </si>
  <si>
    <t>Dezinsekcija Puntamika d.o.o.</t>
  </si>
  <si>
    <t>Zavod za javno zdravstvo- SLUŽBA ZA ZDRAVSTVENU EKOLOGIJU I ZAŠTITU OKOLIŠA</t>
  </si>
  <si>
    <t xml:space="preserve">3211-Službena putovanja </t>
  </si>
  <si>
    <t>Ekspertni siguronosni sistemi d.o.o.</t>
  </si>
  <si>
    <t xml:space="preserve">3294-Članarine i norme </t>
  </si>
  <si>
    <t>UTIRUŠ</t>
  </si>
  <si>
    <t>Ljekarne Šarunić</t>
  </si>
  <si>
    <t xml:space="preserve">Probus K.I.G. </t>
  </si>
  <si>
    <t xml:space="preserve">Hrvatske vode </t>
  </si>
  <si>
    <t>Mikronis d.o.o.</t>
  </si>
  <si>
    <t>Sisak</t>
  </si>
  <si>
    <t>Trogir</t>
  </si>
  <si>
    <t>08262555699</t>
  </si>
  <si>
    <t>3293-Reprezentacija</t>
  </si>
  <si>
    <t>FG Grafika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</si>
</sst>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4" fontId="0" fillId="0" borderId="0" xfId="0" applyNumberFormat="1" applyFill="1"/>
    <xf numFmtId="0" fontId="5" fillId="3" borderId="1" xfId="0" applyFont="1" applyFill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6"/>
  <sheetViews>
    <sheetView tabSelected="1" topLeftCell="A130" workbookViewId="0">
      <selection activeCell="L133" sqref="L133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65" customWidth="1"/>
    <col min="5" max="5" width="22.85546875" customWidth="1"/>
  </cols>
  <sheetData>
    <row r="3" spans="1:6" s="4" customFormat="1" ht="18.75" customHeight="1" x14ac:dyDescent="0.25">
      <c r="A3" s="5" t="s">
        <v>15</v>
      </c>
      <c r="B3" s="6"/>
      <c r="C3" s="6"/>
      <c r="D3" s="61"/>
      <c r="E3" s="7"/>
    </row>
    <row r="4" spans="1:6" s="4" customFormat="1" ht="18.75" customHeight="1" x14ac:dyDescent="0.25">
      <c r="A4" s="5" t="s">
        <v>16</v>
      </c>
      <c r="B4" s="6"/>
      <c r="C4" s="6"/>
      <c r="D4" s="61"/>
      <c r="E4" s="7"/>
    </row>
    <row r="5" spans="1:6" s="4" customFormat="1" ht="18.75" customHeight="1" x14ac:dyDescent="0.25">
      <c r="A5" s="5" t="s">
        <v>17</v>
      </c>
      <c r="B5" s="6"/>
      <c r="C5" s="6"/>
      <c r="D5" s="61"/>
      <c r="E5" s="7"/>
    </row>
    <row r="6" spans="1:6" ht="15.75" thickBot="1" x14ac:dyDescent="0.3">
      <c r="A6" s="30"/>
      <c r="B6" s="29"/>
      <c r="C6" s="29"/>
      <c r="D6" s="49"/>
      <c r="E6" s="29"/>
    </row>
    <row r="7" spans="1:6" s="8" customFormat="1" ht="27.75" customHeight="1" thickBot="1" x14ac:dyDescent="0.3">
      <c r="A7" s="51" t="s">
        <v>48</v>
      </c>
      <c r="B7" s="52"/>
      <c r="C7" s="52"/>
      <c r="D7" s="52"/>
      <c r="E7" s="53"/>
    </row>
    <row r="8" spans="1:6" s="4" customFormat="1" ht="45.75" customHeight="1" thickBot="1" x14ac:dyDescent="0.3">
      <c r="A8" s="19" t="s">
        <v>1</v>
      </c>
      <c r="B8" s="18" t="s">
        <v>2</v>
      </c>
      <c r="C8" s="18" t="s">
        <v>3</v>
      </c>
      <c r="D8" s="18" t="s">
        <v>4</v>
      </c>
      <c r="E8" s="18" t="s">
        <v>5</v>
      </c>
    </row>
    <row r="9" spans="1:6" s="35" customFormat="1" ht="36" customHeight="1" thickBot="1" x14ac:dyDescent="0.3">
      <c r="A9" s="32" t="s">
        <v>91</v>
      </c>
      <c r="B9" s="33">
        <v>37324171729</v>
      </c>
      <c r="C9" s="36" t="s">
        <v>92</v>
      </c>
      <c r="D9" s="64">
        <v>230</v>
      </c>
      <c r="E9" s="36" t="s">
        <v>99</v>
      </c>
    </row>
    <row r="10" spans="1:6" ht="36" customHeight="1" thickBot="1" x14ac:dyDescent="0.3">
      <c r="A10" s="40" t="s">
        <v>6</v>
      </c>
      <c r="B10" s="41"/>
      <c r="C10" s="42"/>
      <c r="D10" s="62">
        <f>SUM(D5:D9)</f>
        <v>230</v>
      </c>
      <c r="E10" s="34"/>
    </row>
    <row r="11" spans="1:6" s="35" customFormat="1" ht="42.75" customHeight="1" thickBot="1" x14ac:dyDescent="0.3">
      <c r="A11" s="38" t="s">
        <v>94</v>
      </c>
      <c r="B11" s="33">
        <v>15471608712</v>
      </c>
      <c r="C11" s="34" t="s">
        <v>25</v>
      </c>
      <c r="D11" s="64">
        <v>55</v>
      </c>
      <c r="E11" s="36" t="s">
        <v>44</v>
      </c>
    </row>
    <row r="12" spans="1:6" ht="36" customHeight="1" thickBot="1" x14ac:dyDescent="0.3">
      <c r="A12" s="40" t="s">
        <v>6</v>
      </c>
      <c r="B12" s="41"/>
      <c r="C12" s="42"/>
      <c r="D12" s="62">
        <v>55</v>
      </c>
      <c r="E12" s="34"/>
    </row>
    <row r="13" spans="1:6" s="35" customFormat="1" ht="36" customHeight="1" thickBot="1" x14ac:dyDescent="0.3">
      <c r="A13" s="32" t="s">
        <v>19</v>
      </c>
      <c r="B13" s="33">
        <v>47612356838</v>
      </c>
      <c r="C13" s="34" t="s">
        <v>0</v>
      </c>
      <c r="D13" s="64">
        <v>521.28</v>
      </c>
      <c r="E13" s="36" t="s">
        <v>38</v>
      </c>
      <c r="F13" s="45"/>
    </row>
    <row r="14" spans="1:6" s="35" customFormat="1" ht="36" customHeight="1" thickBot="1" x14ac:dyDescent="0.3">
      <c r="A14" s="32" t="s">
        <v>19</v>
      </c>
      <c r="B14" s="33">
        <v>47612356838</v>
      </c>
      <c r="C14" s="34" t="s">
        <v>0</v>
      </c>
      <c r="D14" s="64">
        <v>353.41</v>
      </c>
      <c r="E14" s="36" t="s">
        <v>38</v>
      </c>
    </row>
    <row r="15" spans="1:6" ht="36" customHeight="1" thickBot="1" x14ac:dyDescent="0.3">
      <c r="A15" s="40" t="s">
        <v>6</v>
      </c>
      <c r="B15" s="41"/>
      <c r="C15" s="42"/>
      <c r="D15" s="62">
        <f>SUM(D13:D14)</f>
        <v>874.69</v>
      </c>
      <c r="E15" s="34"/>
    </row>
    <row r="16" spans="1:6" s="35" customFormat="1" ht="36" customHeight="1" thickBot="1" x14ac:dyDescent="0.3">
      <c r="A16" s="32" t="s">
        <v>96</v>
      </c>
      <c r="B16" s="33">
        <v>53097723816</v>
      </c>
      <c r="C16" s="34" t="s">
        <v>0</v>
      </c>
      <c r="D16" s="64">
        <v>173.1</v>
      </c>
      <c r="E16" s="36" t="s">
        <v>38</v>
      </c>
    </row>
    <row r="17" spans="1:5" ht="36" customHeight="1" thickBot="1" x14ac:dyDescent="0.3">
      <c r="A17" s="40" t="s">
        <v>6</v>
      </c>
      <c r="B17" s="41"/>
      <c r="C17" s="42"/>
      <c r="D17" s="62">
        <f>SUM(D16)</f>
        <v>173.1</v>
      </c>
      <c r="E17" s="34"/>
    </row>
    <row r="18" spans="1:5" s="35" customFormat="1" ht="36" customHeight="1" thickBot="1" x14ac:dyDescent="0.3">
      <c r="A18" s="32" t="s">
        <v>62</v>
      </c>
      <c r="B18" s="33">
        <v>60246911305</v>
      </c>
      <c r="C18" s="34" t="s">
        <v>0</v>
      </c>
      <c r="D18" s="64">
        <v>1480.23</v>
      </c>
      <c r="E18" s="36" t="s">
        <v>38</v>
      </c>
    </row>
    <row r="19" spans="1:5" s="35" customFormat="1" ht="36" customHeight="1" thickBot="1" x14ac:dyDescent="0.3">
      <c r="A19" s="32" t="s">
        <v>62</v>
      </c>
      <c r="B19" s="33">
        <v>60246911305</v>
      </c>
      <c r="C19" s="34" t="s">
        <v>0</v>
      </c>
      <c r="D19" s="64">
        <v>142.53</v>
      </c>
      <c r="E19" s="36" t="s">
        <v>38</v>
      </c>
    </row>
    <row r="20" spans="1:5" ht="36" customHeight="1" thickBot="1" x14ac:dyDescent="0.3">
      <c r="A20" s="40" t="s">
        <v>6</v>
      </c>
      <c r="B20" s="41"/>
      <c r="C20" s="42"/>
      <c r="D20" s="62">
        <f>SUM(D18:D19)</f>
        <v>1622.76</v>
      </c>
      <c r="E20" s="34"/>
    </row>
    <row r="21" spans="1:5" ht="36" customHeight="1" thickBot="1" x14ac:dyDescent="0.3">
      <c r="A21" s="32" t="s">
        <v>61</v>
      </c>
      <c r="B21" s="33">
        <v>38967655335</v>
      </c>
      <c r="C21" s="34" t="s">
        <v>14</v>
      </c>
      <c r="D21" s="64">
        <v>119.86</v>
      </c>
      <c r="E21" s="36" t="s">
        <v>42</v>
      </c>
    </row>
    <row r="22" spans="1:5" ht="36" customHeight="1" thickBot="1" x14ac:dyDescent="0.3">
      <c r="A22" s="32" t="s">
        <v>61</v>
      </c>
      <c r="B22" s="33">
        <v>38967655335</v>
      </c>
      <c r="C22" s="34" t="s">
        <v>25</v>
      </c>
      <c r="D22" s="64">
        <v>27</v>
      </c>
      <c r="E22" s="36" t="s">
        <v>42</v>
      </c>
    </row>
    <row r="23" spans="1:5" ht="36" customHeight="1" thickBot="1" x14ac:dyDescent="0.3">
      <c r="A23" s="40" t="s">
        <v>6</v>
      </c>
      <c r="B23" s="41"/>
      <c r="C23" s="42"/>
      <c r="D23" s="62">
        <f>D21+D22</f>
        <v>146.86000000000001</v>
      </c>
      <c r="E23" s="34"/>
    </row>
    <row r="24" spans="1:5" s="35" customFormat="1" ht="36" customHeight="1" thickBot="1" x14ac:dyDescent="0.3">
      <c r="A24" s="32" t="s">
        <v>75</v>
      </c>
      <c r="B24" s="33">
        <v>73660371074</v>
      </c>
      <c r="C24" s="34" t="s">
        <v>76</v>
      </c>
      <c r="D24" s="64">
        <v>176.75</v>
      </c>
      <c r="E24" s="36" t="s">
        <v>38</v>
      </c>
    </row>
    <row r="25" spans="1:5" s="35" customFormat="1" ht="44.25" customHeight="1" thickBot="1" x14ac:dyDescent="0.3">
      <c r="A25" s="32" t="s">
        <v>75</v>
      </c>
      <c r="B25" s="33">
        <v>73660371074</v>
      </c>
      <c r="C25" s="34" t="s">
        <v>76</v>
      </c>
      <c r="D25" s="64">
        <v>44.23</v>
      </c>
      <c r="E25" s="36" t="s">
        <v>77</v>
      </c>
    </row>
    <row r="26" spans="1:5" s="35" customFormat="1" ht="44.25" customHeight="1" thickBot="1" x14ac:dyDescent="0.3">
      <c r="A26" s="32" t="s">
        <v>75</v>
      </c>
      <c r="B26" s="33">
        <v>73660371074</v>
      </c>
      <c r="C26" s="34" t="s">
        <v>76</v>
      </c>
      <c r="D26" s="64">
        <v>41.39</v>
      </c>
      <c r="E26" s="36" t="s">
        <v>42</v>
      </c>
    </row>
    <row r="27" spans="1:5" ht="36" customHeight="1" thickBot="1" x14ac:dyDescent="0.3">
      <c r="A27" s="40" t="s">
        <v>6</v>
      </c>
      <c r="B27" s="41"/>
      <c r="C27" s="42"/>
      <c r="D27" s="62">
        <f>SUM(D24:D26)</f>
        <v>262.37</v>
      </c>
      <c r="E27" s="34"/>
    </row>
    <row r="28" spans="1:5" s="35" customFormat="1" ht="44.25" customHeight="1" thickBot="1" x14ac:dyDescent="0.3">
      <c r="A28" s="32" t="s">
        <v>88</v>
      </c>
      <c r="B28" s="33">
        <v>67080200094</v>
      </c>
      <c r="C28" s="34" t="s">
        <v>89</v>
      </c>
      <c r="D28" s="64">
        <v>24.95</v>
      </c>
      <c r="E28" s="36" t="s">
        <v>42</v>
      </c>
    </row>
    <row r="29" spans="1:5" ht="36" customHeight="1" thickBot="1" x14ac:dyDescent="0.3">
      <c r="A29" s="40" t="s">
        <v>6</v>
      </c>
      <c r="B29" s="41"/>
      <c r="C29" s="42"/>
      <c r="D29" s="62">
        <f>D28</f>
        <v>24.95</v>
      </c>
      <c r="E29" s="34"/>
    </row>
    <row r="30" spans="1:5" s="35" customFormat="1" ht="44.25" customHeight="1" thickBot="1" x14ac:dyDescent="0.3">
      <c r="A30" s="32" t="s">
        <v>103</v>
      </c>
      <c r="B30" s="33">
        <v>10751046201</v>
      </c>
      <c r="C30" s="34" t="s">
        <v>0</v>
      </c>
      <c r="D30" s="64">
        <v>37.28</v>
      </c>
      <c r="E30" s="36" t="s">
        <v>42</v>
      </c>
    </row>
    <row r="31" spans="1:5" ht="36" customHeight="1" thickBot="1" x14ac:dyDescent="0.3">
      <c r="A31" s="40" t="s">
        <v>6</v>
      </c>
      <c r="B31" s="41"/>
      <c r="C31" s="42"/>
      <c r="D31" s="62">
        <f>D30</f>
        <v>37.28</v>
      </c>
      <c r="E31" s="34"/>
    </row>
    <row r="32" spans="1:5" s="35" customFormat="1" ht="44.25" customHeight="1" thickBot="1" x14ac:dyDescent="0.3">
      <c r="A32" s="32" t="s">
        <v>104</v>
      </c>
      <c r="B32" s="33">
        <v>29092542455</v>
      </c>
      <c r="C32" s="34" t="s">
        <v>107</v>
      </c>
      <c r="D32" s="64">
        <v>94.13</v>
      </c>
      <c r="E32" s="36" t="s">
        <v>42</v>
      </c>
    </row>
    <row r="33" spans="1:5" ht="36" customHeight="1" thickBot="1" x14ac:dyDescent="0.3">
      <c r="A33" s="40" t="s">
        <v>6</v>
      </c>
      <c r="B33" s="41"/>
      <c r="C33" s="42"/>
      <c r="D33" s="62">
        <f>D32</f>
        <v>94.13</v>
      </c>
      <c r="E33" s="34"/>
    </row>
    <row r="34" spans="1:5" ht="36" customHeight="1" thickBot="1" x14ac:dyDescent="0.3">
      <c r="A34" s="31" t="s">
        <v>34</v>
      </c>
      <c r="B34" s="11">
        <v>63949120108</v>
      </c>
      <c r="C34" s="1" t="s">
        <v>35</v>
      </c>
      <c r="D34" s="64">
        <v>356.62</v>
      </c>
      <c r="E34" s="1" t="s">
        <v>36</v>
      </c>
    </row>
    <row r="35" spans="1:5" ht="36" customHeight="1" thickBot="1" x14ac:dyDescent="0.3">
      <c r="A35" s="9" t="s">
        <v>6</v>
      </c>
      <c r="B35" s="12"/>
      <c r="C35" s="10"/>
      <c r="D35" s="63">
        <f>SUM(D34:D34)</f>
        <v>356.62</v>
      </c>
      <c r="E35" s="1"/>
    </row>
    <row r="36" spans="1:5" s="35" customFormat="1" ht="36" customHeight="1" thickBot="1" x14ac:dyDescent="0.3">
      <c r="A36" s="32" t="s">
        <v>23</v>
      </c>
      <c r="B36" s="33">
        <v>63073332379</v>
      </c>
      <c r="C36" s="34" t="s">
        <v>14</v>
      </c>
      <c r="D36" s="64">
        <v>3341.99</v>
      </c>
      <c r="E36" s="36" t="s">
        <v>24</v>
      </c>
    </row>
    <row r="37" spans="1:5" ht="36" customHeight="1" thickBot="1" x14ac:dyDescent="0.3">
      <c r="A37" s="40" t="s">
        <v>6</v>
      </c>
      <c r="B37" s="41"/>
      <c r="C37" s="42"/>
      <c r="D37" s="62">
        <f>SUM(D36:D36)</f>
        <v>3341.99</v>
      </c>
      <c r="E37" s="36"/>
    </row>
    <row r="38" spans="1:5" s="35" customFormat="1" ht="36" customHeight="1" thickBot="1" x14ac:dyDescent="0.3">
      <c r="A38" s="32" t="s">
        <v>86</v>
      </c>
      <c r="B38" s="48">
        <v>90935624629</v>
      </c>
      <c r="C38" s="34" t="s">
        <v>0</v>
      </c>
      <c r="D38" s="64">
        <v>18550</v>
      </c>
      <c r="E38" s="36" t="s">
        <v>24</v>
      </c>
    </row>
    <row r="39" spans="1:5" ht="36" customHeight="1" thickBot="1" x14ac:dyDescent="0.3">
      <c r="A39" s="40" t="s">
        <v>6</v>
      </c>
      <c r="B39" s="41"/>
      <c r="C39" s="42"/>
      <c r="D39" s="62">
        <f>SUM(D38:D38)</f>
        <v>18550</v>
      </c>
      <c r="E39" s="36"/>
    </row>
    <row r="40" spans="1:5" s="39" customFormat="1" ht="36" customHeight="1" thickBot="1" x14ac:dyDescent="0.3">
      <c r="A40" s="32" t="s">
        <v>26</v>
      </c>
      <c r="B40" s="37">
        <v>87311810356</v>
      </c>
      <c r="C40" s="32" t="s">
        <v>27</v>
      </c>
      <c r="D40" s="66">
        <v>52.26</v>
      </c>
      <c r="E40" s="38" t="s">
        <v>28</v>
      </c>
    </row>
    <row r="41" spans="1:5" ht="36" customHeight="1" thickBot="1" x14ac:dyDescent="0.3">
      <c r="A41" s="40" t="s">
        <v>6</v>
      </c>
      <c r="B41" s="41"/>
      <c r="C41" s="42"/>
      <c r="D41" s="62">
        <f>D40</f>
        <v>52.26</v>
      </c>
      <c r="E41" s="34"/>
    </row>
    <row r="42" spans="1:5" s="39" customFormat="1" ht="36" customHeight="1" thickBot="1" x14ac:dyDescent="0.3">
      <c r="A42" s="32" t="s">
        <v>22</v>
      </c>
      <c r="B42" s="37">
        <v>81793146560</v>
      </c>
      <c r="C42" s="32" t="s">
        <v>14</v>
      </c>
      <c r="D42" s="66">
        <v>14.62</v>
      </c>
      <c r="E42" s="38" t="s">
        <v>28</v>
      </c>
    </row>
    <row r="43" spans="1:5" s="39" customFormat="1" ht="36" customHeight="1" thickBot="1" x14ac:dyDescent="0.3">
      <c r="A43" s="32" t="s">
        <v>22</v>
      </c>
      <c r="B43" s="37">
        <v>81793146560</v>
      </c>
      <c r="C43" s="32" t="s">
        <v>14</v>
      </c>
      <c r="D43" s="66">
        <v>70.86</v>
      </c>
      <c r="E43" s="38" t="s">
        <v>28</v>
      </c>
    </row>
    <row r="44" spans="1:5" ht="36" customHeight="1" thickBot="1" x14ac:dyDescent="0.3">
      <c r="A44" s="40" t="s">
        <v>6</v>
      </c>
      <c r="B44" s="41"/>
      <c r="C44" s="42"/>
      <c r="D44" s="62">
        <f>D42+D43</f>
        <v>85.48</v>
      </c>
      <c r="E44" s="34"/>
    </row>
    <row r="45" spans="1:5" s="39" customFormat="1" ht="36" customHeight="1" thickBot="1" x14ac:dyDescent="0.3">
      <c r="A45" s="32" t="s">
        <v>81</v>
      </c>
      <c r="B45" s="37">
        <v>33061586626</v>
      </c>
      <c r="C45" s="32" t="s">
        <v>0</v>
      </c>
      <c r="D45" s="66">
        <v>109.5</v>
      </c>
      <c r="E45" s="38" t="s">
        <v>28</v>
      </c>
    </row>
    <row r="46" spans="1:5" s="39" customFormat="1" ht="36" customHeight="1" thickBot="1" x14ac:dyDescent="0.3">
      <c r="A46" s="32" t="s">
        <v>81</v>
      </c>
      <c r="B46" s="37">
        <v>33061586626</v>
      </c>
      <c r="C46" s="32" t="s">
        <v>0</v>
      </c>
      <c r="D46" s="66">
        <v>109.5</v>
      </c>
      <c r="E46" s="38" t="s">
        <v>28</v>
      </c>
    </row>
    <row r="47" spans="1:5" ht="36" customHeight="1" thickBot="1" x14ac:dyDescent="0.3">
      <c r="A47" s="40" t="s">
        <v>6</v>
      </c>
      <c r="B47" s="41"/>
      <c r="C47" s="42"/>
      <c r="D47" s="62">
        <f>D45+D46</f>
        <v>219</v>
      </c>
      <c r="E47" s="34"/>
    </row>
    <row r="48" spans="1:5" ht="36" customHeight="1" thickBot="1" x14ac:dyDescent="0.3">
      <c r="A48" s="1" t="s">
        <v>37</v>
      </c>
      <c r="B48" s="11">
        <v>89406825003</v>
      </c>
      <c r="C48" s="1" t="s">
        <v>0</v>
      </c>
      <c r="D48" s="64">
        <v>13.91</v>
      </c>
      <c r="E48" s="1" t="s">
        <v>21</v>
      </c>
    </row>
    <row r="49" spans="1:5" ht="36" customHeight="1" thickBot="1" x14ac:dyDescent="0.3">
      <c r="A49" s="1" t="s">
        <v>37</v>
      </c>
      <c r="B49" s="11">
        <v>89406825003</v>
      </c>
      <c r="C49" s="1" t="s">
        <v>0</v>
      </c>
      <c r="D49" s="64">
        <v>239.11</v>
      </c>
      <c r="E49" s="1" t="s">
        <v>21</v>
      </c>
    </row>
    <row r="50" spans="1:5" ht="36" customHeight="1" thickBot="1" x14ac:dyDescent="0.3">
      <c r="A50" s="40" t="s">
        <v>6</v>
      </c>
      <c r="B50" s="41"/>
      <c r="C50" s="42"/>
      <c r="D50" s="62">
        <f>SUM(D48:D49)</f>
        <v>253.02</v>
      </c>
      <c r="E50" s="34"/>
    </row>
    <row r="51" spans="1:5" ht="36" customHeight="1" thickBot="1" x14ac:dyDescent="0.3">
      <c r="A51" s="1" t="s">
        <v>78</v>
      </c>
      <c r="B51" s="11">
        <v>24292016879</v>
      </c>
      <c r="C51" s="1" t="s">
        <v>0</v>
      </c>
      <c r="D51" s="64">
        <v>30</v>
      </c>
      <c r="E51" s="1" t="s">
        <v>21</v>
      </c>
    </row>
    <row r="52" spans="1:5" ht="36" customHeight="1" thickBot="1" x14ac:dyDescent="0.3">
      <c r="A52" s="1" t="s">
        <v>78</v>
      </c>
      <c r="B52" s="11">
        <v>24292016879</v>
      </c>
      <c r="C52" s="1" t="s">
        <v>0</v>
      </c>
      <c r="D52" s="64">
        <v>37.5</v>
      </c>
      <c r="E52" s="1" t="s">
        <v>21</v>
      </c>
    </row>
    <row r="53" spans="1:5" ht="36" customHeight="1" thickBot="1" x14ac:dyDescent="0.3">
      <c r="A53" s="1" t="s">
        <v>78</v>
      </c>
      <c r="B53" s="11">
        <v>24292016879</v>
      </c>
      <c r="C53" s="1" t="s">
        <v>0</v>
      </c>
      <c r="D53" s="64">
        <v>45</v>
      </c>
      <c r="E53" s="1" t="s">
        <v>21</v>
      </c>
    </row>
    <row r="54" spans="1:5" ht="36" customHeight="1" thickBot="1" x14ac:dyDescent="0.3">
      <c r="A54" s="1" t="s">
        <v>78</v>
      </c>
      <c r="B54" s="11">
        <v>24292016879</v>
      </c>
      <c r="C54" s="1" t="s">
        <v>0</v>
      </c>
      <c r="D54" s="64">
        <v>45</v>
      </c>
      <c r="E54" s="1" t="s">
        <v>21</v>
      </c>
    </row>
    <row r="55" spans="1:5" ht="36" customHeight="1" thickBot="1" x14ac:dyDescent="0.3">
      <c r="A55" s="40" t="s">
        <v>6</v>
      </c>
      <c r="B55" s="41"/>
      <c r="C55" s="42"/>
      <c r="D55" s="62">
        <f>SUM(D51:D54)</f>
        <v>157.5</v>
      </c>
      <c r="E55" s="34"/>
    </row>
    <row r="56" spans="1:5" ht="36" customHeight="1" thickBot="1" x14ac:dyDescent="0.3">
      <c r="A56" s="1" t="s">
        <v>105</v>
      </c>
      <c r="B56" s="11">
        <v>28921383001</v>
      </c>
      <c r="C56" s="1" t="s">
        <v>35</v>
      </c>
      <c r="D56" s="64">
        <v>294.43</v>
      </c>
      <c r="E56" s="1" t="s">
        <v>21</v>
      </c>
    </row>
    <row r="57" spans="1:5" ht="36" customHeight="1" thickBot="1" x14ac:dyDescent="0.3">
      <c r="A57" s="40" t="s">
        <v>6</v>
      </c>
      <c r="B57" s="41"/>
      <c r="C57" s="42"/>
      <c r="D57" s="62">
        <f>SUM(D56)</f>
        <v>294.43</v>
      </c>
      <c r="E57" s="34"/>
    </row>
    <row r="58" spans="1:5" s="35" customFormat="1" ht="36" customHeight="1" thickBot="1" x14ac:dyDescent="0.3">
      <c r="A58" s="38" t="s">
        <v>82</v>
      </c>
      <c r="B58" s="33">
        <v>84923155727</v>
      </c>
      <c r="C58" s="34" t="s">
        <v>0</v>
      </c>
      <c r="D58" s="64">
        <v>243.23</v>
      </c>
      <c r="E58" s="36" t="s">
        <v>21</v>
      </c>
    </row>
    <row r="59" spans="1:5" s="35" customFormat="1" ht="36" customHeight="1" thickBot="1" x14ac:dyDescent="0.3">
      <c r="A59" s="38" t="s">
        <v>82</v>
      </c>
      <c r="B59" s="33">
        <v>84923155727</v>
      </c>
      <c r="C59" s="34" t="s">
        <v>0</v>
      </c>
      <c r="D59" s="64">
        <v>243.23</v>
      </c>
      <c r="E59" s="36" t="s">
        <v>21</v>
      </c>
    </row>
    <row r="60" spans="1:5" ht="36" customHeight="1" thickBot="1" x14ac:dyDescent="0.3">
      <c r="A60" s="40" t="s">
        <v>6</v>
      </c>
      <c r="B60" s="41"/>
      <c r="C60" s="42"/>
      <c r="D60" s="62">
        <f>SUM(D58:D59)</f>
        <v>486.46</v>
      </c>
      <c r="E60" s="34"/>
    </row>
    <row r="61" spans="1:5" s="35" customFormat="1" ht="36" customHeight="1" thickBot="1" x14ac:dyDescent="0.3">
      <c r="A61" s="38" t="s">
        <v>84</v>
      </c>
      <c r="B61" s="33">
        <v>49980852277</v>
      </c>
      <c r="C61" s="34" t="s">
        <v>83</v>
      </c>
      <c r="D61" s="64">
        <v>199.06</v>
      </c>
      <c r="E61" s="36" t="s">
        <v>21</v>
      </c>
    </row>
    <row r="62" spans="1:5" s="35" customFormat="1" ht="36" customHeight="1" thickBot="1" x14ac:dyDescent="0.3">
      <c r="A62" s="38" t="s">
        <v>84</v>
      </c>
      <c r="B62" s="33">
        <v>49980852277</v>
      </c>
      <c r="C62" s="34" t="s">
        <v>83</v>
      </c>
      <c r="D62" s="64">
        <v>398.14</v>
      </c>
      <c r="E62" s="36" t="s">
        <v>21</v>
      </c>
    </row>
    <row r="63" spans="1:5" s="35" customFormat="1" ht="36" customHeight="1" thickBot="1" x14ac:dyDescent="0.3">
      <c r="A63" s="38" t="s">
        <v>84</v>
      </c>
      <c r="B63" s="33">
        <v>49980852277</v>
      </c>
      <c r="C63" s="34" t="s">
        <v>83</v>
      </c>
      <c r="D63" s="64">
        <v>389.66</v>
      </c>
      <c r="E63" s="36" t="s">
        <v>21</v>
      </c>
    </row>
    <row r="64" spans="1:5" ht="36" customHeight="1" thickBot="1" x14ac:dyDescent="0.3">
      <c r="A64" s="40" t="s">
        <v>6</v>
      </c>
      <c r="B64" s="41"/>
      <c r="C64" s="42"/>
      <c r="D64" s="62">
        <f>SUM(D61:D63)</f>
        <v>986.86000000000013</v>
      </c>
      <c r="E64" s="34"/>
    </row>
    <row r="65" spans="1:7" s="35" customFormat="1" ht="36" customHeight="1" thickBot="1" x14ac:dyDescent="0.3">
      <c r="A65" s="38" t="s">
        <v>97</v>
      </c>
      <c r="B65" s="33">
        <v>5931274546</v>
      </c>
      <c r="C65" s="34" t="s">
        <v>0</v>
      </c>
      <c r="D65" s="64">
        <v>207.38</v>
      </c>
      <c r="E65" s="36" t="s">
        <v>21</v>
      </c>
    </row>
    <row r="66" spans="1:7" ht="36" customHeight="1" thickBot="1" x14ac:dyDescent="0.3">
      <c r="A66" s="40" t="s">
        <v>6</v>
      </c>
      <c r="B66" s="41"/>
      <c r="C66" s="42"/>
      <c r="D66" s="62">
        <f>SUM(D65)</f>
        <v>207.38</v>
      </c>
      <c r="E66" s="34"/>
    </row>
    <row r="67" spans="1:7" s="35" customFormat="1" ht="56.25" customHeight="1" thickBot="1" x14ac:dyDescent="0.3">
      <c r="A67" s="38" t="s">
        <v>98</v>
      </c>
      <c r="B67" s="33">
        <v>25272825447</v>
      </c>
      <c r="C67" s="34" t="s">
        <v>0</v>
      </c>
      <c r="D67" s="64">
        <v>55</v>
      </c>
      <c r="E67" s="36" t="s">
        <v>21</v>
      </c>
    </row>
    <row r="68" spans="1:7" ht="36" customHeight="1" thickBot="1" x14ac:dyDescent="0.3">
      <c r="A68" s="40" t="s">
        <v>6</v>
      </c>
      <c r="B68" s="41"/>
      <c r="C68" s="42"/>
      <c r="D68" s="62">
        <f>SUM(D67)</f>
        <v>55</v>
      </c>
      <c r="E68" s="34"/>
    </row>
    <row r="69" spans="1:7" ht="36" customHeight="1" thickBot="1" x14ac:dyDescent="0.3">
      <c r="A69" s="1" t="s">
        <v>31</v>
      </c>
      <c r="B69" s="11"/>
      <c r="C69" s="1"/>
      <c r="D69" s="64">
        <v>238.9</v>
      </c>
      <c r="E69" s="43" t="s">
        <v>32</v>
      </c>
      <c r="G69" s="60"/>
    </row>
    <row r="70" spans="1:7" ht="36" customHeight="1" thickBot="1" x14ac:dyDescent="0.3">
      <c r="A70" s="9" t="s">
        <v>6</v>
      </c>
      <c r="B70" s="12"/>
      <c r="C70" s="10"/>
      <c r="D70" s="63">
        <f>SUM(D69)</f>
        <v>238.9</v>
      </c>
      <c r="E70" s="1"/>
    </row>
    <row r="71" spans="1:7" s="35" customFormat="1" ht="36" customHeight="1" thickBot="1" x14ac:dyDescent="0.3">
      <c r="A71" s="32" t="s">
        <v>41</v>
      </c>
      <c r="B71" s="33">
        <v>85821130368</v>
      </c>
      <c r="C71" s="34" t="s">
        <v>25</v>
      </c>
      <c r="D71" s="64">
        <v>1.66</v>
      </c>
      <c r="E71" s="36" t="s">
        <v>39</v>
      </c>
    </row>
    <row r="72" spans="1:7" s="35" customFormat="1" ht="36" customHeight="1" thickBot="1" x14ac:dyDescent="0.3">
      <c r="A72" s="32" t="s">
        <v>41</v>
      </c>
      <c r="B72" s="33">
        <v>85821130368</v>
      </c>
      <c r="C72" s="34" t="s">
        <v>25</v>
      </c>
      <c r="D72" s="64">
        <v>74.989999999999995</v>
      </c>
      <c r="E72" s="36" t="s">
        <v>40</v>
      </c>
    </row>
    <row r="73" spans="1:7" ht="36" customHeight="1" thickBot="1" x14ac:dyDescent="0.3">
      <c r="A73" s="40" t="s">
        <v>6</v>
      </c>
      <c r="B73" s="41"/>
      <c r="C73" s="42"/>
      <c r="D73" s="62">
        <f>D72+D71</f>
        <v>76.649999999999991</v>
      </c>
      <c r="E73" s="34"/>
    </row>
    <row r="74" spans="1:7" ht="36" customHeight="1" thickBot="1" x14ac:dyDescent="0.3">
      <c r="A74" s="31" t="s">
        <v>33</v>
      </c>
      <c r="B74" s="11">
        <v>25272825447</v>
      </c>
      <c r="C74" s="1" t="s">
        <v>0</v>
      </c>
      <c r="D74" s="64">
        <v>1235</v>
      </c>
      <c r="E74" s="43" t="s">
        <v>20</v>
      </c>
    </row>
    <row r="75" spans="1:7" ht="36" customHeight="1" thickBot="1" x14ac:dyDescent="0.3">
      <c r="A75" s="9" t="s">
        <v>6</v>
      </c>
      <c r="B75" s="12"/>
      <c r="C75" s="10"/>
      <c r="D75" s="63">
        <f>SUM(D74)</f>
        <v>1235</v>
      </c>
      <c r="E75" s="1"/>
    </row>
    <row r="76" spans="1:7" ht="36" customHeight="1" thickBot="1" x14ac:dyDescent="0.3">
      <c r="A76" s="1" t="s">
        <v>100</v>
      </c>
      <c r="B76" s="11">
        <v>58443170858</v>
      </c>
      <c r="C76" s="1" t="s">
        <v>0</v>
      </c>
      <c r="D76" s="64">
        <v>663.61</v>
      </c>
      <c r="E76" s="1" t="s">
        <v>20</v>
      </c>
    </row>
    <row r="77" spans="1:7" ht="36" customHeight="1" thickBot="1" x14ac:dyDescent="0.3">
      <c r="A77" s="9" t="s">
        <v>6</v>
      </c>
      <c r="B77" s="12"/>
      <c r="C77" s="10"/>
      <c r="D77" s="63">
        <f>SUM(D76)</f>
        <v>663.61</v>
      </c>
      <c r="E77" s="1"/>
    </row>
    <row r="78" spans="1:7" s="35" customFormat="1" ht="36" customHeight="1" thickBot="1" x14ac:dyDescent="0.3">
      <c r="A78" s="32" t="s">
        <v>65</v>
      </c>
      <c r="B78" s="33">
        <v>36978292106</v>
      </c>
      <c r="C78" s="34" t="s">
        <v>0</v>
      </c>
      <c r="D78" s="64">
        <v>49.78</v>
      </c>
      <c r="E78" s="36" t="s">
        <v>66</v>
      </c>
    </row>
    <row r="79" spans="1:7" ht="36" customHeight="1" thickBot="1" x14ac:dyDescent="0.3">
      <c r="A79" s="40" t="s">
        <v>6</v>
      </c>
      <c r="B79" s="41"/>
      <c r="C79" s="42"/>
      <c r="D79" s="62">
        <v>49.78</v>
      </c>
      <c r="E79" s="34"/>
    </row>
    <row r="80" spans="1:7" s="35" customFormat="1" ht="36" customHeight="1" thickBot="1" x14ac:dyDescent="0.3">
      <c r="A80" s="34" t="s">
        <v>13</v>
      </c>
      <c r="B80" s="33">
        <v>18683136487</v>
      </c>
      <c r="C80" s="34" t="s">
        <v>14</v>
      </c>
      <c r="D80" s="64">
        <v>79.63</v>
      </c>
      <c r="E80" s="34" t="s">
        <v>45</v>
      </c>
    </row>
    <row r="81" spans="1:5" ht="36" customHeight="1" thickBot="1" x14ac:dyDescent="0.3">
      <c r="A81" s="9" t="s">
        <v>6</v>
      </c>
      <c r="B81" s="12"/>
      <c r="C81" s="10"/>
      <c r="D81" s="63">
        <f>D80</f>
        <v>79.63</v>
      </c>
      <c r="E81" s="1"/>
    </row>
    <row r="82" spans="1:5" s="35" customFormat="1" ht="36" customHeight="1" thickBot="1" x14ac:dyDescent="0.3">
      <c r="A82" s="38" t="s">
        <v>74</v>
      </c>
      <c r="B82" s="33">
        <v>23071028130</v>
      </c>
      <c r="C82" s="34" t="s">
        <v>25</v>
      </c>
      <c r="D82" s="64">
        <v>62.5</v>
      </c>
      <c r="E82" s="36" t="s">
        <v>73</v>
      </c>
    </row>
    <row r="83" spans="1:5" ht="36" customHeight="1" thickBot="1" x14ac:dyDescent="0.3">
      <c r="A83" s="40" t="s">
        <v>6</v>
      </c>
      <c r="B83" s="41"/>
      <c r="C83" s="42"/>
      <c r="D83" s="62">
        <f>D82</f>
        <v>62.5</v>
      </c>
      <c r="E83" s="34"/>
    </row>
    <row r="84" spans="1:5" s="35" customFormat="1" ht="36" customHeight="1" thickBot="1" x14ac:dyDescent="0.3">
      <c r="A84" s="32" t="s">
        <v>71</v>
      </c>
      <c r="B84" s="33">
        <v>71981294715</v>
      </c>
      <c r="C84" s="34" t="s">
        <v>72</v>
      </c>
      <c r="D84" s="64">
        <v>136.25</v>
      </c>
      <c r="E84" s="36" t="s">
        <v>39</v>
      </c>
    </row>
    <row r="85" spans="1:5" s="35" customFormat="1" ht="36" customHeight="1" thickBot="1" x14ac:dyDescent="0.3">
      <c r="A85" s="32" t="s">
        <v>71</v>
      </c>
      <c r="B85" s="33">
        <v>71981294715</v>
      </c>
      <c r="C85" s="34" t="s">
        <v>72</v>
      </c>
      <c r="D85" s="64">
        <v>136.25</v>
      </c>
      <c r="E85" s="36" t="s">
        <v>39</v>
      </c>
    </row>
    <row r="86" spans="1:5" ht="36" customHeight="1" thickBot="1" x14ac:dyDescent="0.3">
      <c r="A86" s="40" t="s">
        <v>6</v>
      </c>
      <c r="B86" s="41"/>
      <c r="C86" s="42"/>
      <c r="D86" s="62">
        <f>D84+D85</f>
        <v>272.5</v>
      </c>
      <c r="E86" s="34"/>
    </row>
    <row r="87" spans="1:5" ht="36" customHeight="1" thickBot="1" x14ac:dyDescent="0.3">
      <c r="A87" s="1" t="s">
        <v>111</v>
      </c>
      <c r="B87" s="33">
        <v>62063625029</v>
      </c>
      <c r="C87" s="1" t="s">
        <v>0</v>
      </c>
      <c r="D87" s="64">
        <v>675</v>
      </c>
      <c r="E87" s="43" t="s">
        <v>20</v>
      </c>
    </row>
    <row r="88" spans="1:5" ht="36" customHeight="1" thickBot="1" x14ac:dyDescent="0.3">
      <c r="A88" s="9" t="s">
        <v>6</v>
      </c>
      <c r="B88" s="12"/>
      <c r="C88" s="10"/>
      <c r="D88" s="63">
        <f>SUM(D87)</f>
        <v>675</v>
      </c>
      <c r="E88" s="1"/>
    </row>
    <row r="89" spans="1:5" ht="36" customHeight="1" thickBot="1" x14ac:dyDescent="0.3">
      <c r="A89" s="1" t="s">
        <v>93</v>
      </c>
      <c r="B89" s="33">
        <v>23014155255</v>
      </c>
      <c r="C89" s="1" t="s">
        <v>0</v>
      </c>
      <c r="D89" s="64">
        <v>15.4</v>
      </c>
      <c r="E89" s="43" t="s">
        <v>20</v>
      </c>
    </row>
    <row r="90" spans="1:5" ht="36" customHeight="1" thickBot="1" x14ac:dyDescent="0.3">
      <c r="A90" s="9" t="s">
        <v>6</v>
      </c>
      <c r="B90" s="12"/>
      <c r="C90" s="10"/>
      <c r="D90" s="63">
        <f>SUM(D89)</f>
        <v>15.4</v>
      </c>
      <c r="E90" s="1"/>
    </row>
    <row r="91" spans="1:5" s="35" customFormat="1" ht="36" customHeight="1" thickBot="1" x14ac:dyDescent="0.3">
      <c r="A91" s="32" t="s">
        <v>69</v>
      </c>
      <c r="B91" s="33">
        <v>87945705905</v>
      </c>
      <c r="C91" s="34" t="s">
        <v>0</v>
      </c>
      <c r="D91" s="64">
        <v>110</v>
      </c>
      <c r="E91" s="36" t="s">
        <v>66</v>
      </c>
    </row>
    <row r="92" spans="1:5" ht="36" customHeight="1" thickBot="1" x14ac:dyDescent="0.3">
      <c r="A92" s="40" t="s">
        <v>6</v>
      </c>
      <c r="B92" s="41"/>
      <c r="C92" s="42"/>
      <c r="D92" s="62">
        <v>110</v>
      </c>
      <c r="E92" s="34"/>
    </row>
    <row r="93" spans="1:5" ht="36" customHeight="1" thickBot="1" x14ac:dyDescent="0.3">
      <c r="A93" s="31" t="s">
        <v>63</v>
      </c>
      <c r="B93" s="11">
        <v>15526597734</v>
      </c>
      <c r="C93" s="1" t="s">
        <v>14</v>
      </c>
      <c r="D93" s="64">
        <v>42.06</v>
      </c>
      <c r="E93" s="43" t="s">
        <v>20</v>
      </c>
    </row>
    <row r="94" spans="1:5" ht="36" customHeight="1" thickBot="1" x14ac:dyDescent="0.3">
      <c r="A94" s="31" t="s">
        <v>63</v>
      </c>
      <c r="B94" s="11">
        <v>15526597734</v>
      </c>
      <c r="C94" s="1" t="s">
        <v>14</v>
      </c>
      <c r="D94" s="64">
        <v>42.06</v>
      </c>
      <c r="E94" s="43" t="s">
        <v>20</v>
      </c>
    </row>
    <row r="95" spans="1:5" ht="36" customHeight="1" thickBot="1" x14ac:dyDescent="0.3">
      <c r="A95" s="31" t="s">
        <v>63</v>
      </c>
      <c r="B95" s="11">
        <v>15526597734</v>
      </c>
      <c r="C95" s="1" t="s">
        <v>14</v>
      </c>
      <c r="D95" s="64">
        <v>42.06</v>
      </c>
      <c r="E95" s="43" t="s">
        <v>20</v>
      </c>
    </row>
    <row r="96" spans="1:5" ht="36" customHeight="1" thickBot="1" x14ac:dyDescent="0.3">
      <c r="A96" s="9" t="s">
        <v>6</v>
      </c>
      <c r="B96" s="12"/>
      <c r="C96" s="10"/>
      <c r="D96" s="63">
        <f>SUM(D93:D95)</f>
        <v>126.18</v>
      </c>
      <c r="E96" s="1"/>
    </row>
    <row r="97" spans="1:8" s="35" customFormat="1" ht="36" customHeight="1" thickBot="1" x14ac:dyDescent="0.3">
      <c r="A97" s="32" t="s">
        <v>65</v>
      </c>
      <c r="B97" s="33">
        <v>36978292106</v>
      </c>
      <c r="C97" s="34" t="s">
        <v>0</v>
      </c>
      <c r="D97" s="64">
        <v>49.78</v>
      </c>
      <c r="E97" s="36" t="s">
        <v>66</v>
      </c>
    </row>
    <row r="98" spans="1:8" ht="36" customHeight="1" thickBot="1" x14ac:dyDescent="0.3">
      <c r="A98" s="40" t="s">
        <v>6</v>
      </c>
      <c r="B98" s="41"/>
      <c r="C98" s="42"/>
      <c r="D98" s="62">
        <f>D97</f>
        <v>49.78</v>
      </c>
      <c r="E98" s="34"/>
    </row>
    <row r="99" spans="1:8" s="35" customFormat="1" ht="36" customHeight="1" thickBot="1" x14ac:dyDescent="0.3">
      <c r="A99" s="32" t="s">
        <v>67</v>
      </c>
      <c r="B99" s="33">
        <v>11469787133</v>
      </c>
      <c r="C99" s="34" t="s">
        <v>25</v>
      </c>
      <c r="D99" s="64">
        <v>87.1</v>
      </c>
      <c r="E99" s="36" t="s">
        <v>66</v>
      </c>
    </row>
    <row r="100" spans="1:8" s="35" customFormat="1" ht="36" customHeight="1" thickBot="1" x14ac:dyDescent="0.3">
      <c r="A100" s="32" t="s">
        <v>67</v>
      </c>
      <c r="B100" s="33">
        <v>11469787133</v>
      </c>
      <c r="C100" s="34" t="s">
        <v>25</v>
      </c>
      <c r="D100" s="64">
        <v>87.1</v>
      </c>
      <c r="E100" s="36" t="s">
        <v>66</v>
      </c>
    </row>
    <row r="101" spans="1:8" ht="36" customHeight="1" thickBot="1" x14ac:dyDescent="0.3">
      <c r="A101" s="40" t="s">
        <v>6</v>
      </c>
      <c r="B101" s="41"/>
      <c r="C101" s="42"/>
      <c r="D101" s="62">
        <f>D99+D100</f>
        <v>174.2</v>
      </c>
      <c r="E101" s="34"/>
    </row>
    <row r="102" spans="1:8" s="35" customFormat="1" ht="36" customHeight="1" thickBot="1" x14ac:dyDescent="0.3">
      <c r="A102" s="32" t="s">
        <v>68</v>
      </c>
      <c r="B102" s="33">
        <v>59793321936</v>
      </c>
      <c r="C102" s="34" t="s">
        <v>0</v>
      </c>
      <c r="D102" s="64">
        <v>250</v>
      </c>
      <c r="E102" s="36" t="s">
        <v>66</v>
      </c>
    </row>
    <row r="103" spans="1:8" ht="36" customHeight="1" thickBot="1" x14ac:dyDescent="0.3">
      <c r="A103" s="40" t="s">
        <v>6</v>
      </c>
      <c r="B103" s="41"/>
      <c r="C103" s="42"/>
      <c r="D103" s="62">
        <f>D102</f>
        <v>250</v>
      </c>
      <c r="E103" s="34"/>
    </row>
    <row r="104" spans="1:8" ht="36" customHeight="1" thickBot="1" x14ac:dyDescent="0.3">
      <c r="A104" s="1" t="s">
        <v>70</v>
      </c>
      <c r="B104" s="11">
        <v>77750062239</v>
      </c>
      <c r="C104" s="1" t="s">
        <v>0</v>
      </c>
      <c r="D104" s="64">
        <v>528.69000000000005</v>
      </c>
      <c r="E104" s="1" t="s">
        <v>20</v>
      </c>
    </row>
    <row r="105" spans="1:8" ht="36" customHeight="1" thickBot="1" x14ac:dyDescent="0.3">
      <c r="A105" s="1" t="s">
        <v>70</v>
      </c>
      <c r="B105" s="11">
        <v>77750062239</v>
      </c>
      <c r="C105" s="1" t="s">
        <v>0</v>
      </c>
      <c r="D105" s="64">
        <v>466.19</v>
      </c>
      <c r="E105" s="1" t="s">
        <v>20</v>
      </c>
    </row>
    <row r="106" spans="1:8" ht="36" customHeight="1" thickBot="1" x14ac:dyDescent="0.3">
      <c r="A106" s="9" t="s">
        <v>6</v>
      </c>
      <c r="B106" s="12"/>
      <c r="C106" s="10"/>
      <c r="D106" s="63">
        <f>SUM(D104:D105)</f>
        <v>994.88000000000011</v>
      </c>
      <c r="E106" s="1"/>
    </row>
    <row r="107" spans="1:8" s="35" customFormat="1" ht="36" customHeight="1" thickBot="1" x14ac:dyDescent="0.3">
      <c r="A107" s="34" t="s">
        <v>106</v>
      </c>
      <c r="B107" s="33">
        <v>59964152545</v>
      </c>
      <c r="C107" s="34" t="s">
        <v>25</v>
      </c>
      <c r="D107" s="64">
        <v>99.86</v>
      </c>
      <c r="E107" s="36" t="s">
        <v>20</v>
      </c>
    </row>
    <row r="108" spans="1:8" ht="36" customHeight="1" thickBot="1" x14ac:dyDescent="0.3">
      <c r="A108" s="40" t="s">
        <v>6</v>
      </c>
      <c r="B108" s="41"/>
      <c r="C108" s="42"/>
      <c r="D108" s="62">
        <f>SUM(D107)</f>
        <v>99.86</v>
      </c>
      <c r="E108" s="34"/>
    </row>
    <row r="109" spans="1:8" s="35" customFormat="1" ht="36" customHeight="1" thickBot="1" x14ac:dyDescent="0.3">
      <c r="A109" s="34" t="s">
        <v>87</v>
      </c>
      <c r="B109" s="33">
        <v>77192952415</v>
      </c>
      <c r="C109" s="34" t="s">
        <v>0</v>
      </c>
      <c r="D109" s="64">
        <v>24.4</v>
      </c>
      <c r="E109" s="36" t="s">
        <v>38</v>
      </c>
    </row>
    <row r="110" spans="1:8" s="35" customFormat="1" ht="36" customHeight="1" thickBot="1" x14ac:dyDescent="0.3">
      <c r="A110" s="34" t="s">
        <v>87</v>
      </c>
      <c r="B110" s="33">
        <v>77192952415</v>
      </c>
      <c r="C110" s="34" t="s">
        <v>0</v>
      </c>
      <c r="D110" s="64">
        <v>17.649999999999999</v>
      </c>
      <c r="E110" s="36" t="s">
        <v>38</v>
      </c>
      <c r="H110" s="45"/>
    </row>
    <row r="111" spans="1:8" ht="36" customHeight="1" thickBot="1" x14ac:dyDescent="0.3">
      <c r="A111" s="9" t="s">
        <v>6</v>
      </c>
      <c r="B111" s="12"/>
      <c r="C111" s="10"/>
      <c r="D111" s="63">
        <f>SUM(D109:D110)</f>
        <v>42.05</v>
      </c>
      <c r="E111" s="1"/>
    </row>
    <row r="112" spans="1:8" s="35" customFormat="1" ht="36" customHeight="1" thickBot="1" x14ac:dyDescent="0.3">
      <c r="A112" s="38" t="s">
        <v>43</v>
      </c>
      <c r="B112" s="33">
        <v>77704453919</v>
      </c>
      <c r="C112" s="34" t="s">
        <v>0</v>
      </c>
      <c r="D112" s="64">
        <v>40.85</v>
      </c>
      <c r="E112" s="36" t="s">
        <v>40</v>
      </c>
    </row>
    <row r="113" spans="1:5" ht="36" customHeight="1" thickBot="1" x14ac:dyDescent="0.3">
      <c r="A113" s="40" t="s">
        <v>6</v>
      </c>
      <c r="B113" s="41"/>
      <c r="C113" s="42"/>
      <c r="D113" s="62">
        <f>SUM(D112)</f>
        <v>40.85</v>
      </c>
      <c r="E113" s="34"/>
    </row>
    <row r="114" spans="1:5" s="35" customFormat="1" ht="36" customHeight="1" thickBot="1" x14ac:dyDescent="0.3">
      <c r="A114" s="32" t="s">
        <v>64</v>
      </c>
      <c r="B114" s="33">
        <v>77852558421</v>
      </c>
      <c r="C114" s="34" t="s">
        <v>0</v>
      </c>
      <c r="D114" s="64">
        <v>12.6</v>
      </c>
      <c r="E114" s="36" t="s">
        <v>40</v>
      </c>
    </row>
    <row r="115" spans="1:5" ht="36" customHeight="1" thickBot="1" x14ac:dyDescent="0.3">
      <c r="A115" s="40" t="s">
        <v>6</v>
      </c>
      <c r="B115" s="41"/>
      <c r="C115" s="42"/>
      <c r="D115" s="62">
        <f>D114</f>
        <v>12.6</v>
      </c>
      <c r="E115" s="34"/>
    </row>
    <row r="116" spans="1:5" ht="36" customHeight="1" thickBot="1" x14ac:dyDescent="0.3">
      <c r="A116" s="1" t="s">
        <v>50</v>
      </c>
      <c r="B116" s="11">
        <v>73616495394</v>
      </c>
      <c r="C116" s="1" t="s">
        <v>51</v>
      </c>
      <c r="D116" s="64">
        <v>14946.66</v>
      </c>
      <c r="E116" s="1" t="s">
        <v>20</v>
      </c>
    </row>
    <row r="117" spans="1:5" ht="36" customHeight="1" thickBot="1" x14ac:dyDescent="0.3">
      <c r="A117" s="1" t="s">
        <v>50</v>
      </c>
      <c r="B117" s="11">
        <v>73616495394</v>
      </c>
      <c r="C117" s="1" t="s">
        <v>51</v>
      </c>
      <c r="D117" s="64">
        <v>18222.47</v>
      </c>
      <c r="E117" s="1" t="s">
        <v>20</v>
      </c>
    </row>
    <row r="118" spans="1:5" ht="36" customHeight="1" thickBot="1" x14ac:dyDescent="0.3">
      <c r="A118" s="1" t="s">
        <v>50</v>
      </c>
      <c r="B118" s="11">
        <v>73616495394</v>
      </c>
      <c r="C118" s="1" t="s">
        <v>51</v>
      </c>
      <c r="D118" s="64">
        <v>215.82</v>
      </c>
      <c r="E118" s="1" t="s">
        <v>110</v>
      </c>
    </row>
    <row r="119" spans="1:5" ht="36" customHeight="1" thickBot="1" x14ac:dyDescent="0.3">
      <c r="A119" s="9" t="s">
        <v>6</v>
      </c>
      <c r="B119" s="12"/>
      <c r="C119" s="10"/>
      <c r="D119" s="63">
        <f>SUM(D116:D118)</f>
        <v>33384.950000000004</v>
      </c>
      <c r="E119" s="1"/>
    </row>
    <row r="120" spans="1:5" ht="36" customHeight="1" thickBot="1" x14ac:dyDescent="0.3">
      <c r="A120" s="1" t="s">
        <v>52</v>
      </c>
      <c r="B120" s="11">
        <v>20015843182</v>
      </c>
      <c r="C120" s="1" t="s">
        <v>53</v>
      </c>
      <c r="D120" s="64">
        <v>170.24</v>
      </c>
      <c r="E120" s="1" t="s">
        <v>20</v>
      </c>
    </row>
    <row r="121" spans="1:5" ht="36" customHeight="1" thickBot="1" x14ac:dyDescent="0.3">
      <c r="A121" s="1" t="s">
        <v>52</v>
      </c>
      <c r="B121" s="11">
        <v>20015843182</v>
      </c>
      <c r="C121" s="1" t="s">
        <v>53</v>
      </c>
      <c r="D121" s="64">
        <v>202.16</v>
      </c>
      <c r="E121" s="1" t="s">
        <v>20</v>
      </c>
    </row>
    <row r="122" spans="1:5" ht="36" customHeight="1" thickBot="1" x14ac:dyDescent="0.3">
      <c r="A122" s="9" t="s">
        <v>6</v>
      </c>
      <c r="B122" s="12"/>
      <c r="C122" s="10"/>
      <c r="D122" s="63">
        <f>SUM(D120:D121)</f>
        <v>372.4</v>
      </c>
      <c r="E122" s="1"/>
    </row>
    <row r="123" spans="1:5" ht="36" customHeight="1" thickBot="1" x14ac:dyDescent="0.3">
      <c r="A123" s="1" t="s">
        <v>54</v>
      </c>
      <c r="B123" s="11">
        <v>65603308073</v>
      </c>
      <c r="C123" s="1" t="s">
        <v>55</v>
      </c>
      <c r="D123" s="64">
        <v>127.68</v>
      </c>
      <c r="E123" s="1" t="s">
        <v>20</v>
      </c>
    </row>
    <row r="124" spans="1:5" ht="36" customHeight="1" thickBot="1" x14ac:dyDescent="0.3">
      <c r="A124" s="1" t="s">
        <v>54</v>
      </c>
      <c r="B124" s="11">
        <v>65603308073</v>
      </c>
      <c r="C124" s="1" t="s">
        <v>55</v>
      </c>
      <c r="D124" s="64">
        <v>151.62</v>
      </c>
      <c r="E124" s="1" t="s">
        <v>20</v>
      </c>
    </row>
    <row r="125" spans="1:5" ht="36" customHeight="1" thickBot="1" x14ac:dyDescent="0.3">
      <c r="A125" s="9" t="s">
        <v>6</v>
      </c>
      <c r="B125" s="12"/>
      <c r="C125" s="10"/>
      <c r="D125" s="63">
        <f>SUM(D123:D124)</f>
        <v>279.3</v>
      </c>
      <c r="E125" s="1"/>
    </row>
    <row r="126" spans="1:5" ht="36" customHeight="1" thickBot="1" x14ac:dyDescent="0.3">
      <c r="A126" s="1" t="s">
        <v>56</v>
      </c>
      <c r="B126" s="47" t="s">
        <v>57</v>
      </c>
      <c r="C126" s="1" t="s">
        <v>58</v>
      </c>
      <c r="D126" s="64">
        <v>58.3</v>
      </c>
      <c r="E126" s="1" t="s">
        <v>20</v>
      </c>
    </row>
    <row r="127" spans="1:5" ht="36" customHeight="1" thickBot="1" x14ac:dyDescent="0.3">
      <c r="A127" s="1" t="s">
        <v>56</v>
      </c>
      <c r="B127" s="47" t="s">
        <v>57</v>
      </c>
      <c r="C127" s="1" t="s">
        <v>58</v>
      </c>
      <c r="D127" s="64">
        <v>74.2</v>
      </c>
      <c r="E127" s="1" t="s">
        <v>20</v>
      </c>
    </row>
    <row r="128" spans="1:5" ht="36" customHeight="1" thickBot="1" x14ac:dyDescent="0.3">
      <c r="A128" s="9" t="s">
        <v>6</v>
      </c>
      <c r="B128" s="12"/>
      <c r="C128" s="10"/>
      <c r="D128" s="63">
        <f>D126+D127</f>
        <v>132.5</v>
      </c>
      <c r="E128" s="1"/>
    </row>
    <row r="129" spans="1:7" s="35" customFormat="1" ht="36" customHeight="1" thickBot="1" x14ac:dyDescent="0.3">
      <c r="A129" s="32" t="s">
        <v>102</v>
      </c>
      <c r="B129" s="50" t="s">
        <v>109</v>
      </c>
      <c r="C129" s="34" t="s">
        <v>108</v>
      </c>
      <c r="D129" s="64">
        <v>90</v>
      </c>
      <c r="E129" s="36" t="s">
        <v>101</v>
      </c>
    </row>
    <row r="130" spans="1:7" ht="36" customHeight="1" thickBot="1" x14ac:dyDescent="0.3">
      <c r="A130" s="40" t="s">
        <v>6</v>
      </c>
      <c r="B130" s="41"/>
      <c r="C130" s="42"/>
      <c r="D130" s="62">
        <v>90</v>
      </c>
      <c r="E130" s="34"/>
    </row>
    <row r="131" spans="1:7" s="35" customFormat="1" ht="36" customHeight="1" thickBot="1" x14ac:dyDescent="0.3">
      <c r="A131" s="38" t="s">
        <v>95</v>
      </c>
      <c r="B131" s="33">
        <v>49823161625</v>
      </c>
      <c r="C131" s="34" t="s">
        <v>0</v>
      </c>
      <c r="D131" s="64">
        <v>3225</v>
      </c>
      <c r="E131" s="36" t="s">
        <v>60</v>
      </c>
    </row>
    <row r="132" spans="1:7" ht="36" customHeight="1" thickBot="1" x14ac:dyDescent="0.3">
      <c r="A132" s="40" t="s">
        <v>6</v>
      </c>
      <c r="B132" s="41"/>
      <c r="C132" s="42"/>
      <c r="D132" s="62">
        <v>3225</v>
      </c>
      <c r="E132" s="34"/>
    </row>
    <row r="133" spans="1:7" s="35" customFormat="1" ht="48" customHeight="1" thickBot="1" x14ac:dyDescent="0.3">
      <c r="A133" s="36" t="s">
        <v>90</v>
      </c>
      <c r="B133" s="33">
        <v>53446784308</v>
      </c>
      <c r="C133" s="34" t="s">
        <v>25</v>
      </c>
      <c r="D133" s="64">
        <v>70</v>
      </c>
      <c r="E133" s="36" t="s">
        <v>79</v>
      </c>
      <c r="G133" s="45"/>
    </row>
    <row r="134" spans="1:7" ht="36" customHeight="1" thickBot="1" x14ac:dyDescent="0.3">
      <c r="A134" s="9" t="s">
        <v>6</v>
      </c>
      <c r="B134" s="12"/>
      <c r="C134" s="10"/>
      <c r="D134" s="63">
        <v>70</v>
      </c>
      <c r="E134" s="1"/>
    </row>
    <row r="135" spans="1:7" s="35" customFormat="1" ht="48" customHeight="1" thickBot="1" x14ac:dyDescent="0.3">
      <c r="A135" s="34" t="s">
        <v>80</v>
      </c>
      <c r="B135" s="33">
        <v>26853748349</v>
      </c>
      <c r="C135" s="34" t="s">
        <v>25</v>
      </c>
      <c r="D135" s="64">
        <v>29.61</v>
      </c>
      <c r="E135" s="36" t="s">
        <v>79</v>
      </c>
    </row>
    <row r="136" spans="1:7" ht="36" customHeight="1" thickBot="1" x14ac:dyDescent="0.3">
      <c r="A136" s="9" t="s">
        <v>6</v>
      </c>
      <c r="B136" s="12"/>
      <c r="C136" s="10"/>
      <c r="D136" s="63">
        <v>29.61</v>
      </c>
      <c r="E136" s="1"/>
    </row>
    <row r="137" spans="1:7" ht="36" customHeight="1" thickBot="1" x14ac:dyDescent="0.3">
      <c r="A137" s="20" t="s">
        <v>59</v>
      </c>
      <c r="B137" s="21"/>
      <c r="C137" s="21"/>
      <c r="D137" s="54">
        <f>D10++D12+D15+D17+D20+D23+D27+D29+D31+D33+D35+D37+D39+D41+D44+D47+D50+D55+D57+D60+D64+D66+D68+D70+D73+D75+D77+D79+D81+D83+D86+D88+D90+D92+D96+D98+D101+D103+D106+D108+D111+D113+D115+D119+D122+D125+D128+D130+D132+D134+D136</f>
        <v>71420.27</v>
      </c>
      <c r="E137" s="55"/>
    </row>
    <row r="139" spans="1:7" x14ac:dyDescent="0.25">
      <c r="D139" s="65" t="s">
        <v>18</v>
      </c>
    </row>
    <row r="150" spans="4:5" x14ac:dyDescent="0.25">
      <c r="E150" s="60"/>
    </row>
    <row r="154" spans="4:5" x14ac:dyDescent="0.25">
      <c r="D154" s="69"/>
    </row>
    <row r="156" spans="4:5" x14ac:dyDescent="0.25">
      <c r="D156" s="69"/>
    </row>
  </sheetData>
  <mergeCells count="2">
    <mergeCell ref="A7:E7"/>
    <mergeCell ref="D137:E137"/>
  </mergeCells>
  <pageMargins left="0.7" right="0.7" top="0.75" bottom="0.75" header="0.3" footer="0.3"/>
  <pageSetup paperSize="9" orientation="portrait" r:id="rId1"/>
  <ignoredErrors>
    <ignoredError sqref="D50 D96 D15" formulaRange="1"/>
    <ignoredError sqref="B126:B127 B1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1" workbookViewId="0">
      <selection activeCell="F18" sqref="F18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3"/>
      <c r="B2" s="58" t="s">
        <v>15</v>
      </c>
      <c r="C2" s="58"/>
    </row>
    <row r="3" spans="1:6" s="4" customFormat="1" ht="18.75" customHeight="1" thickBot="1" x14ac:dyDescent="0.3">
      <c r="A3" s="23"/>
      <c r="B3" s="24" t="s">
        <v>16</v>
      </c>
      <c r="C3" s="24"/>
    </row>
    <row r="4" spans="1:6" s="4" customFormat="1" ht="18.75" customHeight="1" thickBot="1" x14ac:dyDescent="0.3">
      <c r="A4" s="23"/>
      <c r="B4" s="24" t="s">
        <v>17</v>
      </c>
      <c r="C4" s="24"/>
    </row>
    <row r="5" spans="1:6" ht="18.75" customHeight="1" thickBot="1" x14ac:dyDescent="0.3">
      <c r="A5" s="25"/>
      <c r="B5" s="59"/>
      <c r="C5" s="59"/>
    </row>
    <row r="6" spans="1:6" s="13" customFormat="1" ht="41.25" customHeight="1" thickBot="1" x14ac:dyDescent="0.3">
      <c r="A6" s="26"/>
      <c r="B6" s="56" t="s">
        <v>48</v>
      </c>
      <c r="C6" s="57"/>
    </row>
    <row r="7" spans="1:6" s="4" customFormat="1" ht="45.75" customHeight="1" thickBot="1" x14ac:dyDescent="0.3">
      <c r="A7" s="14" t="s">
        <v>8</v>
      </c>
      <c r="B7" s="27" t="s">
        <v>7</v>
      </c>
      <c r="C7" s="28" t="s">
        <v>5</v>
      </c>
    </row>
    <row r="8" spans="1:6" ht="36" customHeight="1" thickBot="1" x14ac:dyDescent="0.3">
      <c r="A8" s="3" t="s">
        <v>9</v>
      </c>
      <c r="B8" s="67">
        <f>172374.9+14511.32+8006.37+1170.86</f>
        <v>196063.44999999998</v>
      </c>
      <c r="C8" s="17" t="s">
        <v>29</v>
      </c>
      <c r="E8" s="60"/>
    </row>
    <row r="9" spans="1:6" ht="36" customHeight="1" thickBot="1" x14ac:dyDescent="0.3">
      <c r="A9" s="1"/>
      <c r="B9" s="67">
        <f>27753.31+2293.61+1321.04+193.19</f>
        <v>31561.15</v>
      </c>
      <c r="C9" s="17" t="s">
        <v>11</v>
      </c>
      <c r="E9" s="60"/>
    </row>
    <row r="10" spans="1:6" ht="36" customHeight="1" thickBot="1" x14ac:dyDescent="0.3">
      <c r="A10" s="1"/>
      <c r="B10" s="67">
        <f>4206.84+999.46+141.88+96.86</f>
        <v>5445.04</v>
      </c>
      <c r="C10" s="17" t="s">
        <v>12</v>
      </c>
    </row>
    <row r="11" spans="1:6" ht="36" customHeight="1" thickBot="1" x14ac:dyDescent="0.3">
      <c r="A11" s="2"/>
      <c r="B11" s="68">
        <f>640.94+480</f>
        <v>1120.94</v>
      </c>
      <c r="C11" s="16" t="s">
        <v>46</v>
      </c>
    </row>
    <row r="12" spans="1:6" ht="36" customHeight="1" thickBot="1" x14ac:dyDescent="0.3">
      <c r="A12" s="2"/>
      <c r="B12" s="68">
        <v>624.09</v>
      </c>
      <c r="C12" s="16" t="s">
        <v>85</v>
      </c>
      <c r="E12" s="60"/>
    </row>
    <row r="13" spans="1:6" ht="36" customHeight="1" thickBot="1" x14ac:dyDescent="0.3">
      <c r="A13" s="2"/>
      <c r="B13" s="68">
        <v>504</v>
      </c>
      <c r="C13" s="16" t="s">
        <v>30</v>
      </c>
      <c r="E13" s="60"/>
      <c r="F13" s="60"/>
    </row>
    <row r="14" spans="1:6" ht="36" customHeight="1" thickBot="1" x14ac:dyDescent="0.3">
      <c r="A14" s="2"/>
      <c r="B14" s="68">
        <f>327.81+389.27</f>
        <v>717.07999999999993</v>
      </c>
      <c r="C14" s="46" t="s">
        <v>47</v>
      </c>
      <c r="E14" s="60"/>
    </row>
    <row r="15" spans="1:6" ht="36" customHeight="1" thickBot="1" x14ac:dyDescent="0.3">
      <c r="A15" s="15" t="s">
        <v>10</v>
      </c>
      <c r="B15" s="44">
        <f>SUM(B8:B14)</f>
        <v>236035.74999999997</v>
      </c>
      <c r="C15" s="22" t="s">
        <v>49</v>
      </c>
    </row>
    <row r="16" spans="1:6" x14ac:dyDescent="0.25">
      <c r="F16" s="60"/>
    </row>
    <row r="17" spans="3:3" x14ac:dyDescent="0.25">
      <c r="C17" t="s">
        <v>18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2024-05-06T09:55:45Z</dcterms:modified>
</cp:coreProperties>
</file>