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108" i="1"/>
  <c r="D20" i="1"/>
  <c r="G21" i="1"/>
  <c r="D26" i="1"/>
  <c r="D35" i="1"/>
  <c r="B15" i="2"/>
  <c r="D97" i="1" l="1"/>
  <c r="D53" i="1"/>
  <c r="D87" i="1"/>
  <c r="D88" i="1" s="1"/>
  <c r="B8" i="2"/>
  <c r="D82" i="1" l="1"/>
  <c r="D51" i="1"/>
  <c r="D105" i="1"/>
  <c r="D28" i="1"/>
  <c r="D94" i="1"/>
  <c r="D42" i="1"/>
  <c r="D102" i="1"/>
  <c r="B9" i="2" l="1"/>
  <c r="B11" i="2"/>
  <c r="D57" i="1" l="1"/>
  <c r="D70" i="1"/>
  <c r="D49" i="1"/>
  <c r="D66" i="1" l="1"/>
  <c r="D56" i="1" l="1"/>
  <c r="B13" i="2" l="1"/>
</calcChain>
</file>

<file path=xl/sharedStrings.xml><?xml version="1.0" encoding="utf-8"?>
<sst xmlns="http://schemas.openxmlformats.org/spreadsheetml/2006/main" count="245" uniqueCount="96">
  <si>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</si>
  <si>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</si>
  <si>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</si>
  <si>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</si>
  <si>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</si>
  <si>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</si>
  <si>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</si>
  <si>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</si>
  <si>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</si>
  <si>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</si>
  <si>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</si>
  <si>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</si>
  <si>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</si>
  <si>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</si>
  <si>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</si>
  <si>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</si>
  <si>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</si>
  <si>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</si>
  <si>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</si>
  <si>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</si>
  <si>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</si>
  <si>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>HEP-OPSKRBA D.O.O.</t>
  </si>
  <si>
    <t>3223- Energija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</si>
  <si>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</si>
  <si>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</si>
  <si>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</si>
  <si>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</si>
  <si>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</si>
  <si>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</si>
  <si>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</si>
  <si>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>3221-Uredski materijal i ostali materijalni rashodi</t>
  </si>
  <si>
    <t xml:space="preserve">3238-Računalne usluge </t>
  </si>
  <si>
    <t>Financijska agencija</t>
  </si>
  <si>
    <t>3239-Ostale usluge</t>
  </si>
  <si>
    <t>Opti Print Adria  d.o.o.</t>
  </si>
  <si>
    <t>Optimus Lab d.o.o.</t>
  </si>
  <si>
    <t>Čakovec</t>
  </si>
  <si>
    <t xml:space="preserve">Inovativni Zadar d.o.o. </t>
  </si>
  <si>
    <t xml:space="preserve">3121- Ostali rashodi za zaposlene </t>
  </si>
  <si>
    <t xml:space="preserve">UKUPNO ZA LISTOPAD 2024: </t>
  </si>
  <si>
    <t>INFORMACIJE O TROŠENJU SREDSTAVA ZA LISTOPAD  2024.</t>
  </si>
  <si>
    <t>INFORMACIJE O TROŠENJU SREDSTAVA ZA LISTOPAD 2024.</t>
  </si>
  <si>
    <t xml:space="preserve">Ukupno za listopad 2024. </t>
  </si>
  <si>
    <t>Zdenka Supičić Špralja</t>
  </si>
  <si>
    <t xml:space="preserve">Marko Džaja </t>
  </si>
  <si>
    <t>3211-Službena putovanja</t>
  </si>
  <si>
    <t>Dubrovnik sun d.o.o.</t>
  </si>
  <si>
    <t xml:space="preserve">3211- Službena putovanja </t>
  </si>
  <si>
    <t>372- Naknade građanima u novcu</t>
  </si>
  <si>
    <t xml:space="preserve">Državni proračun </t>
  </si>
  <si>
    <t>3295- Pristojbe i naknade</t>
  </si>
  <si>
    <t>Didacta d.o.o.</t>
  </si>
  <si>
    <t>37-Naknade građanima i kućanstvima u novcu</t>
  </si>
  <si>
    <t>Školska knjiga d.d.</t>
  </si>
  <si>
    <t>Alfa d.o.o.</t>
  </si>
  <si>
    <t xml:space="preserve">4226-Športska i glazbena oprema </t>
  </si>
  <si>
    <t>Mikronis d.o.o.</t>
  </si>
  <si>
    <t>Jysk d.o.o.</t>
  </si>
  <si>
    <t>Narodne novine d.d.</t>
  </si>
  <si>
    <t>Zavod za javno zdravstvo Zadar</t>
  </si>
  <si>
    <t>Vodice</t>
  </si>
  <si>
    <t>Kone d.o.o.</t>
  </si>
  <si>
    <t>Virga d.o.o.</t>
  </si>
  <si>
    <t>Školske novine d.d.</t>
  </si>
  <si>
    <t>Plodine d.d.</t>
  </si>
  <si>
    <t>Rijeka</t>
  </si>
  <si>
    <t xml:space="preserve">Jovan Bogdan </t>
  </si>
  <si>
    <t xml:space="preserve">Silba </t>
  </si>
  <si>
    <t>Veli Iž</t>
  </si>
  <si>
    <t>Olib</t>
  </si>
  <si>
    <t>Dubrovnik</t>
  </si>
  <si>
    <t xml:space="preserve">Hrvatska udruga ravnatelja osnovnih škola </t>
  </si>
  <si>
    <t>Hrvatska udruga školskih knjižničara</t>
  </si>
  <si>
    <t>Profil Klett d.o.o.</t>
  </si>
  <si>
    <t xml:space="preserve">Kukuljanovo </t>
  </si>
  <si>
    <t xml:space="preserve">Rijeka trans d.o.o. </t>
  </si>
  <si>
    <t>Hotel Imperial Vodice d.d.</t>
  </si>
  <si>
    <t>Slavonski Brod</t>
  </si>
  <si>
    <t>Alfa d.d.</t>
  </si>
  <si>
    <t>Grafocentar d.o.o</t>
  </si>
  <si>
    <t>A.M.G. ŠPORT, obrt za trgovinu, vl. Marijan Grbić</t>
  </si>
  <si>
    <t xml:space="preserve"> 09134951365</t>
  </si>
  <si>
    <t>Dražović trade d.o.o.</t>
  </si>
  <si>
    <t>EURO-UNIT d.o.o.</t>
  </si>
  <si>
    <t>07189160632</t>
  </si>
  <si>
    <t>Zadar-tehnika d.o.o.</t>
  </si>
  <si>
    <t>O.M. SUPORT d.o.o.</t>
  </si>
  <si>
    <t xml:space="preserve">PA-GO ZADAR, vl. Klarica Gordana </t>
  </si>
  <si>
    <t>3213- Stručno usavršavanje zaposlenika</t>
  </si>
  <si>
    <t>3235-Zakupnine i najmanine</t>
  </si>
  <si>
    <t>4241-Knjige</t>
  </si>
  <si>
    <t>3722-Naknade građanima i kućanstvima u naravi</t>
  </si>
  <si>
    <t>3237-Intelektualne i osobne usluge</t>
  </si>
  <si>
    <t>Prijevoznički obrt "Kaleb", vl. Marin Kaleb Zadar</t>
  </si>
  <si>
    <t>Mediteran security d.o.o.</t>
  </si>
  <si>
    <t>Babić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</si>
</sst>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164" fontId="0" fillId="0" borderId="0" xfId="0" applyNumberForma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4" fontId="0" fillId="0" borderId="0" xfId="0" applyNumberFormat="1" applyFill="1"/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7"/>
  <sheetViews>
    <sheetView topLeftCell="A100" zoomScale="115" zoomScaleNormal="115" workbookViewId="0">
      <selection activeCell="G113" sqref="G113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4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38"/>
      <c r="E3" s="7"/>
    </row>
    <row r="4" spans="1:7" s="4" customFormat="1" ht="18.75" customHeight="1" x14ac:dyDescent="0.25">
      <c r="A4" s="5" t="s">
        <v>15</v>
      </c>
      <c r="B4" s="6"/>
      <c r="C4" s="6"/>
      <c r="D4" s="38"/>
      <c r="E4" s="7"/>
    </row>
    <row r="5" spans="1:7" s="4" customFormat="1" ht="18.75" customHeight="1" x14ac:dyDescent="0.25">
      <c r="A5" s="5" t="s">
        <v>16</v>
      </c>
      <c r="B5" s="6"/>
      <c r="C5" s="6"/>
      <c r="D5" s="38"/>
      <c r="E5" s="7"/>
    </row>
    <row r="6" spans="1:7" ht="15.75" thickBot="1" x14ac:dyDescent="0.3">
      <c r="A6" s="29"/>
      <c r="B6" s="28"/>
      <c r="C6" s="28"/>
      <c r="D6" s="36"/>
      <c r="E6" s="28"/>
    </row>
    <row r="7" spans="1:7" s="8" customFormat="1" ht="27.75" customHeight="1" thickBot="1" x14ac:dyDescent="0.3">
      <c r="A7" s="61" t="s">
        <v>40</v>
      </c>
      <c r="B7" s="62"/>
      <c r="C7" s="62"/>
      <c r="D7" s="62"/>
      <c r="E7" s="63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45" customFormat="1" ht="36" customHeight="1" thickBot="1" x14ac:dyDescent="0.3">
      <c r="A9" s="48" t="s">
        <v>46</v>
      </c>
      <c r="B9" s="49">
        <v>60174672203</v>
      </c>
      <c r="C9" s="48" t="s">
        <v>70</v>
      </c>
      <c r="D9" s="50">
        <v>201.6</v>
      </c>
      <c r="E9" s="51" t="s">
        <v>47</v>
      </c>
      <c r="G9" s="46"/>
    </row>
    <row r="10" spans="1:7" ht="36" customHeight="1" thickBot="1" x14ac:dyDescent="0.3">
      <c r="A10" s="32" t="s">
        <v>6</v>
      </c>
      <c r="B10" s="33"/>
      <c r="C10" s="34"/>
      <c r="D10" s="39">
        <v>201.6</v>
      </c>
      <c r="E10" s="30"/>
      <c r="G10" s="47"/>
    </row>
    <row r="11" spans="1:7" s="45" customFormat="1" ht="36" customHeight="1" thickBot="1" x14ac:dyDescent="0.3">
      <c r="A11" s="48" t="s">
        <v>76</v>
      </c>
      <c r="B11" s="49">
        <v>6819473304</v>
      </c>
      <c r="C11" s="48" t="s">
        <v>60</v>
      </c>
      <c r="D11" s="50">
        <v>29.43</v>
      </c>
      <c r="E11" s="51" t="s">
        <v>47</v>
      </c>
      <c r="G11" s="46"/>
    </row>
    <row r="12" spans="1:7" s="54" customFormat="1" ht="36" customHeight="1" thickBot="1" x14ac:dyDescent="0.3">
      <c r="A12" s="32" t="s">
        <v>6</v>
      </c>
      <c r="B12" s="33"/>
      <c r="C12" s="34"/>
      <c r="D12" s="39">
        <v>29.43</v>
      </c>
      <c r="E12" s="30"/>
      <c r="G12" s="55"/>
    </row>
    <row r="13" spans="1:7" s="45" customFormat="1" ht="36" customHeight="1" thickBot="1" x14ac:dyDescent="0.3">
      <c r="A13" s="51" t="s">
        <v>71</v>
      </c>
      <c r="B13" s="49">
        <v>97748123085</v>
      </c>
      <c r="C13" s="48" t="s">
        <v>23</v>
      </c>
      <c r="D13" s="50">
        <v>90</v>
      </c>
      <c r="E13" s="51" t="s">
        <v>88</v>
      </c>
      <c r="G13" s="46"/>
    </row>
    <row r="14" spans="1:7" ht="36" customHeight="1" thickBot="1" x14ac:dyDescent="0.3">
      <c r="A14" s="32" t="s">
        <v>6</v>
      </c>
      <c r="B14" s="33"/>
      <c r="C14" s="34"/>
      <c r="D14" s="39">
        <v>90</v>
      </c>
      <c r="E14" s="30"/>
      <c r="G14" s="47"/>
    </row>
    <row r="15" spans="1:7" s="45" customFormat="1" ht="36" customHeight="1" thickBot="1" x14ac:dyDescent="0.3">
      <c r="A15" s="48" t="s">
        <v>72</v>
      </c>
      <c r="B15" s="49">
        <v>48408930033</v>
      </c>
      <c r="C15" s="48" t="s">
        <v>13</v>
      </c>
      <c r="D15" s="50">
        <v>135</v>
      </c>
      <c r="E15" s="51" t="s">
        <v>88</v>
      </c>
      <c r="G15" s="46"/>
    </row>
    <row r="16" spans="1:7" ht="36" customHeight="1" thickBot="1" x14ac:dyDescent="0.3">
      <c r="A16" s="32" t="s">
        <v>6</v>
      </c>
      <c r="B16" s="33"/>
      <c r="C16" s="34"/>
      <c r="D16" s="39">
        <v>135</v>
      </c>
      <c r="E16" s="30"/>
      <c r="G16" s="47"/>
    </row>
    <row r="17" spans="1:7" s="54" customFormat="1" ht="36" customHeight="1" thickBot="1" x14ac:dyDescent="0.3">
      <c r="A17" s="48" t="s">
        <v>73</v>
      </c>
      <c r="B17" s="52">
        <v>95803232921</v>
      </c>
      <c r="C17" s="30" t="s">
        <v>23</v>
      </c>
      <c r="D17" s="53">
        <v>101.49</v>
      </c>
      <c r="E17" s="31" t="s">
        <v>30</v>
      </c>
      <c r="G17" s="56"/>
    </row>
    <row r="18" spans="1:7" ht="36" customHeight="1" thickBot="1" x14ac:dyDescent="0.3">
      <c r="A18" s="32" t="s">
        <v>6</v>
      </c>
      <c r="B18" s="33"/>
      <c r="C18" s="34"/>
      <c r="D18" s="39">
        <v>101.49</v>
      </c>
      <c r="E18" s="30"/>
      <c r="G18" s="37"/>
    </row>
    <row r="19" spans="1:7" s="54" customFormat="1" ht="36" customHeight="1" thickBot="1" x14ac:dyDescent="0.3">
      <c r="A19" s="48" t="s">
        <v>58</v>
      </c>
      <c r="B19" s="52">
        <v>64546066176</v>
      </c>
      <c r="C19" s="30" t="s">
        <v>23</v>
      </c>
      <c r="D19" s="53">
        <v>21.25</v>
      </c>
      <c r="E19" s="31" t="s">
        <v>30</v>
      </c>
      <c r="G19" s="56"/>
    </row>
    <row r="20" spans="1:7" ht="36" customHeight="1" thickBot="1" x14ac:dyDescent="0.3">
      <c r="A20" s="32" t="s">
        <v>6</v>
      </c>
      <c r="B20" s="33"/>
      <c r="C20" s="34"/>
      <c r="D20" s="39">
        <f>D19</f>
        <v>21.25</v>
      </c>
      <c r="E20" s="30"/>
      <c r="G20" s="37"/>
    </row>
    <row r="21" spans="1:7" s="54" customFormat="1" ht="36" customHeight="1" thickBot="1" x14ac:dyDescent="0.3">
      <c r="A21" s="48" t="s">
        <v>64</v>
      </c>
      <c r="B21" s="52">
        <v>92510683607</v>
      </c>
      <c r="C21" s="30" t="s">
        <v>65</v>
      </c>
      <c r="D21" s="53">
        <v>19.260000000000002</v>
      </c>
      <c r="E21" s="31" t="s">
        <v>30</v>
      </c>
      <c r="G21" s="56">
        <f>D17+D19+D21+D23+D24+D25+D27+D29+D31+D33+D34+D36+D38</f>
        <v>3528.5100000000007</v>
      </c>
    </row>
    <row r="22" spans="1:7" ht="36" customHeight="1" thickBot="1" x14ac:dyDescent="0.3">
      <c r="A22" s="32" t="s">
        <v>6</v>
      </c>
      <c r="B22" s="33"/>
      <c r="C22" s="34"/>
      <c r="D22" s="39">
        <v>19.260000000000002</v>
      </c>
      <c r="E22" s="30"/>
      <c r="G22" s="37"/>
    </row>
    <row r="23" spans="1:7" s="54" customFormat="1" ht="36" customHeight="1" thickBot="1" x14ac:dyDescent="0.3">
      <c r="A23" s="48" t="s">
        <v>18</v>
      </c>
      <c r="B23" s="52">
        <v>47612356838</v>
      </c>
      <c r="C23" s="30" t="s">
        <v>0</v>
      </c>
      <c r="D23" s="53">
        <v>476.91</v>
      </c>
      <c r="E23" s="31" t="s">
        <v>30</v>
      </c>
      <c r="F23" s="56"/>
      <c r="G23" s="56"/>
    </row>
    <row r="24" spans="1:7" s="54" customFormat="1" ht="36" customHeight="1" thickBot="1" x14ac:dyDescent="0.3">
      <c r="A24" s="48" t="s">
        <v>18</v>
      </c>
      <c r="B24" s="52">
        <v>47612356838</v>
      </c>
      <c r="C24" s="30" t="s">
        <v>0</v>
      </c>
      <c r="D24" s="53">
        <v>218.94</v>
      </c>
      <c r="E24" s="31" t="s">
        <v>30</v>
      </c>
      <c r="G24" s="56"/>
    </row>
    <row r="25" spans="1:7" s="54" customFormat="1" ht="36" customHeight="1" thickBot="1" x14ac:dyDescent="0.3">
      <c r="A25" s="48" t="s">
        <v>18</v>
      </c>
      <c r="B25" s="52">
        <v>47612356838</v>
      </c>
      <c r="C25" s="30" t="s">
        <v>0</v>
      </c>
      <c r="D25" s="53">
        <v>137</v>
      </c>
      <c r="E25" s="31" t="s">
        <v>30</v>
      </c>
      <c r="G25" s="56"/>
    </row>
    <row r="26" spans="1:7" ht="36" customHeight="1" thickBot="1" x14ac:dyDescent="0.3">
      <c r="A26" s="32" t="s">
        <v>6</v>
      </c>
      <c r="B26" s="33"/>
      <c r="C26" s="34"/>
      <c r="D26" s="39">
        <f>D23+D24+D25</f>
        <v>832.85</v>
      </c>
      <c r="E26" s="30"/>
    </row>
    <row r="27" spans="1:7" s="54" customFormat="1" ht="36" customHeight="1" thickBot="1" x14ac:dyDescent="0.3">
      <c r="A27" s="30" t="s">
        <v>62</v>
      </c>
      <c r="B27" s="52">
        <v>60246911305</v>
      </c>
      <c r="C27" s="30" t="s">
        <v>0</v>
      </c>
      <c r="D27" s="53">
        <v>2081.0500000000002</v>
      </c>
      <c r="E27" s="57" t="s">
        <v>30</v>
      </c>
      <c r="G27" s="56"/>
    </row>
    <row r="28" spans="1:7" ht="36" customHeight="1" thickBot="1" x14ac:dyDescent="0.3">
      <c r="A28" s="9" t="s">
        <v>6</v>
      </c>
      <c r="B28" s="11"/>
      <c r="C28" s="10"/>
      <c r="D28" s="40">
        <f>D27</f>
        <v>2081.0500000000002</v>
      </c>
      <c r="E28" s="1"/>
    </row>
    <row r="29" spans="1:7" s="54" customFormat="1" ht="36" customHeight="1" thickBot="1" x14ac:dyDescent="0.3">
      <c r="A29" s="30" t="s">
        <v>53</v>
      </c>
      <c r="B29" s="52">
        <v>38967655335</v>
      </c>
      <c r="C29" s="30" t="s">
        <v>23</v>
      </c>
      <c r="D29" s="53">
        <v>52</v>
      </c>
      <c r="E29" s="57" t="s">
        <v>30</v>
      </c>
    </row>
    <row r="30" spans="1:7" ht="36" customHeight="1" thickBot="1" x14ac:dyDescent="0.3">
      <c r="A30" s="9" t="s">
        <v>6</v>
      </c>
      <c r="B30" s="11"/>
      <c r="C30" s="10"/>
      <c r="D30" s="40">
        <v>52</v>
      </c>
      <c r="E30" s="1"/>
    </row>
    <row r="31" spans="1:7" s="54" customFormat="1" ht="36" customHeight="1" thickBot="1" x14ac:dyDescent="0.3">
      <c r="A31" s="30" t="s">
        <v>63</v>
      </c>
      <c r="B31" s="52">
        <v>24796394086</v>
      </c>
      <c r="C31" s="30" t="s">
        <v>13</v>
      </c>
      <c r="D31" s="53">
        <v>55</v>
      </c>
      <c r="E31" s="57" t="s">
        <v>30</v>
      </c>
    </row>
    <row r="32" spans="1:7" ht="36" customHeight="1" thickBot="1" x14ac:dyDescent="0.3">
      <c r="A32" s="9" t="s">
        <v>6</v>
      </c>
      <c r="B32" s="11"/>
      <c r="C32" s="10"/>
      <c r="D32" s="40">
        <v>55</v>
      </c>
      <c r="E32" s="1"/>
    </row>
    <row r="33" spans="1:7" s="54" customFormat="1" ht="36" customHeight="1" thickBot="1" x14ac:dyDescent="0.3">
      <c r="A33" s="48" t="s">
        <v>56</v>
      </c>
      <c r="B33" s="52">
        <v>59964152545</v>
      </c>
      <c r="C33" s="30" t="s">
        <v>23</v>
      </c>
      <c r="D33" s="53">
        <v>91</v>
      </c>
      <c r="E33" s="31" t="s">
        <v>30</v>
      </c>
    </row>
    <row r="34" spans="1:7" s="54" customFormat="1" ht="36" customHeight="1" thickBot="1" x14ac:dyDescent="0.3">
      <c r="A34" s="48" t="s">
        <v>56</v>
      </c>
      <c r="B34" s="52">
        <v>59964152545</v>
      </c>
      <c r="C34" s="30" t="s">
        <v>23</v>
      </c>
      <c r="D34" s="53">
        <v>104.55</v>
      </c>
      <c r="E34" s="31" t="s">
        <v>30</v>
      </c>
    </row>
    <row r="35" spans="1:7" ht="36" customHeight="1" thickBot="1" x14ac:dyDescent="0.3">
      <c r="A35" s="32" t="s">
        <v>6</v>
      </c>
      <c r="B35" s="33"/>
      <c r="C35" s="34"/>
      <c r="D35" s="39">
        <f>D33+D34</f>
        <v>195.55</v>
      </c>
      <c r="E35" s="30"/>
    </row>
    <row r="36" spans="1:7" s="54" customFormat="1" ht="36" customHeight="1" thickBot="1" x14ac:dyDescent="0.3">
      <c r="A36" s="48" t="s">
        <v>57</v>
      </c>
      <c r="B36" s="52">
        <v>64729046835</v>
      </c>
      <c r="C36" s="30" t="s">
        <v>23</v>
      </c>
      <c r="D36" s="53">
        <v>130</v>
      </c>
      <c r="E36" s="31" t="s">
        <v>30</v>
      </c>
      <c r="G36" s="56"/>
    </row>
    <row r="37" spans="1:7" ht="36" customHeight="1" thickBot="1" x14ac:dyDescent="0.3">
      <c r="A37" s="32" t="s">
        <v>6</v>
      </c>
      <c r="B37" s="33"/>
      <c r="C37" s="34"/>
      <c r="D37" s="39">
        <v>130</v>
      </c>
      <c r="E37" s="30"/>
      <c r="G37" s="37"/>
    </row>
    <row r="38" spans="1:7" s="54" customFormat="1" ht="36" customHeight="1" thickBot="1" x14ac:dyDescent="0.3">
      <c r="A38" s="30" t="s">
        <v>79</v>
      </c>
      <c r="B38" s="52">
        <v>44438339914</v>
      </c>
      <c r="C38" s="30" t="s">
        <v>13</v>
      </c>
      <c r="D38" s="53">
        <v>40.06</v>
      </c>
      <c r="E38" s="58" t="s">
        <v>30</v>
      </c>
    </row>
    <row r="39" spans="1:7" ht="36" customHeight="1" thickBot="1" x14ac:dyDescent="0.3">
      <c r="A39" s="32" t="s">
        <v>6</v>
      </c>
      <c r="B39" s="33"/>
      <c r="C39" s="34"/>
      <c r="D39" s="39">
        <v>40.06</v>
      </c>
      <c r="E39" s="30"/>
    </row>
    <row r="40" spans="1:7" s="54" customFormat="1" ht="36" customHeight="1" thickBot="1" x14ac:dyDescent="0.3">
      <c r="A40" s="48" t="s">
        <v>21</v>
      </c>
      <c r="B40" s="52">
        <v>63073332379</v>
      </c>
      <c r="C40" s="30" t="s">
        <v>13</v>
      </c>
      <c r="D40" s="53">
        <v>844.75</v>
      </c>
      <c r="E40" s="31" t="s">
        <v>22</v>
      </c>
    </row>
    <row r="41" spans="1:7" s="54" customFormat="1" ht="36" customHeight="1" thickBot="1" x14ac:dyDescent="0.3">
      <c r="A41" s="48" t="s">
        <v>21</v>
      </c>
      <c r="B41" s="52">
        <v>63073332379</v>
      </c>
      <c r="C41" s="30" t="s">
        <v>13</v>
      </c>
      <c r="D41" s="53">
        <v>2737.41</v>
      </c>
      <c r="E41" s="31" t="s">
        <v>22</v>
      </c>
    </row>
    <row r="42" spans="1:7" ht="36" customHeight="1" thickBot="1" x14ac:dyDescent="0.3">
      <c r="A42" s="32" t="s">
        <v>6</v>
      </c>
      <c r="B42" s="33"/>
      <c r="C42" s="34"/>
      <c r="D42" s="39">
        <f>D40+D41</f>
        <v>3582.16</v>
      </c>
      <c r="E42" s="31"/>
      <c r="G42" s="37"/>
    </row>
    <row r="43" spans="1:7" s="45" customFormat="1" ht="36" customHeight="1" thickBot="1" x14ac:dyDescent="0.3">
      <c r="A43" s="48" t="s">
        <v>75</v>
      </c>
      <c r="B43" s="49">
        <v>8418011938</v>
      </c>
      <c r="C43" s="48" t="s">
        <v>74</v>
      </c>
      <c r="D43" s="50">
        <v>15372.85</v>
      </c>
      <c r="E43" s="51" t="s">
        <v>22</v>
      </c>
    </row>
    <row r="44" spans="1:7" ht="36" customHeight="1" thickBot="1" x14ac:dyDescent="0.3">
      <c r="A44" s="32" t="s">
        <v>6</v>
      </c>
      <c r="B44" s="33"/>
      <c r="C44" s="34"/>
      <c r="D44" s="39">
        <v>15372.85</v>
      </c>
      <c r="E44" s="30"/>
    </row>
    <row r="45" spans="1:7" s="45" customFormat="1" ht="36" customHeight="1" thickBot="1" x14ac:dyDescent="0.3">
      <c r="A45" s="48" t="s">
        <v>24</v>
      </c>
      <c r="B45" s="49">
        <v>87311810356</v>
      </c>
      <c r="C45" s="48" t="s">
        <v>25</v>
      </c>
      <c r="D45" s="50">
        <v>24.78</v>
      </c>
      <c r="E45" s="51" t="s">
        <v>26</v>
      </c>
      <c r="G45" s="46"/>
    </row>
    <row r="46" spans="1:7" ht="36" customHeight="1" thickBot="1" x14ac:dyDescent="0.3">
      <c r="A46" s="32" t="s">
        <v>6</v>
      </c>
      <c r="B46" s="33"/>
      <c r="C46" s="34"/>
      <c r="D46" s="39">
        <v>24.78</v>
      </c>
      <c r="E46" s="30"/>
    </row>
    <row r="47" spans="1:7" s="45" customFormat="1" ht="36" customHeight="1" thickBot="1" x14ac:dyDescent="0.3">
      <c r="A47" s="48" t="s">
        <v>20</v>
      </c>
      <c r="B47" s="49">
        <v>81793146560</v>
      </c>
      <c r="C47" s="48" t="s">
        <v>13</v>
      </c>
      <c r="D47" s="50">
        <v>70.17</v>
      </c>
      <c r="E47" s="51" t="s">
        <v>26</v>
      </c>
    </row>
    <row r="48" spans="1:7" s="45" customFormat="1" ht="36" customHeight="1" thickBot="1" x14ac:dyDescent="0.3">
      <c r="A48" s="48" t="s">
        <v>20</v>
      </c>
      <c r="B48" s="49">
        <v>81793146560</v>
      </c>
      <c r="C48" s="48" t="s">
        <v>13</v>
      </c>
      <c r="D48" s="50">
        <v>14.81</v>
      </c>
      <c r="E48" s="51" t="s">
        <v>26</v>
      </c>
    </row>
    <row r="49" spans="1:7" ht="36" customHeight="1" thickBot="1" x14ac:dyDescent="0.3">
      <c r="A49" s="32" t="s">
        <v>6</v>
      </c>
      <c r="B49" s="33"/>
      <c r="C49" s="34"/>
      <c r="D49" s="39">
        <f>D47+D48</f>
        <v>84.98</v>
      </c>
      <c r="E49" s="30"/>
    </row>
    <row r="50" spans="1:7" s="45" customFormat="1" ht="36" customHeight="1" thickBot="1" x14ac:dyDescent="0.3">
      <c r="A50" s="48" t="s">
        <v>37</v>
      </c>
      <c r="B50" s="49">
        <v>33061586626</v>
      </c>
      <c r="C50" s="48" t="s">
        <v>0</v>
      </c>
      <c r="D50" s="50">
        <v>109.5</v>
      </c>
      <c r="E50" s="51" t="s">
        <v>26</v>
      </c>
    </row>
    <row r="51" spans="1:7" ht="36" customHeight="1" thickBot="1" x14ac:dyDescent="0.3">
      <c r="A51" s="32" t="s">
        <v>6</v>
      </c>
      <c r="B51" s="33"/>
      <c r="C51" s="34"/>
      <c r="D51" s="39">
        <f>D50</f>
        <v>109.5</v>
      </c>
      <c r="E51" s="30"/>
    </row>
    <row r="52" spans="1:7" s="45" customFormat="1" ht="36" customHeight="1" thickBot="1" x14ac:dyDescent="0.3">
      <c r="A52" s="51" t="s">
        <v>93</v>
      </c>
      <c r="B52" s="49">
        <v>31971623204</v>
      </c>
      <c r="C52" s="48" t="s">
        <v>0</v>
      </c>
      <c r="D52" s="50">
        <v>900</v>
      </c>
      <c r="E52" s="51" t="s">
        <v>26</v>
      </c>
    </row>
    <row r="53" spans="1:7" ht="36" customHeight="1" thickBot="1" x14ac:dyDescent="0.3">
      <c r="A53" s="32" t="s">
        <v>6</v>
      </c>
      <c r="B53" s="33"/>
      <c r="C53" s="34"/>
      <c r="D53" s="39">
        <f>D52</f>
        <v>900</v>
      </c>
      <c r="E53" s="30"/>
    </row>
    <row r="54" spans="1:7" s="54" customFormat="1" ht="36" customHeight="1" thickBot="1" x14ac:dyDescent="0.3">
      <c r="A54" s="30" t="s">
        <v>29</v>
      </c>
      <c r="B54" s="52">
        <v>89406825003</v>
      </c>
      <c r="C54" s="30" t="s">
        <v>0</v>
      </c>
      <c r="D54" s="53">
        <v>15.97</v>
      </c>
      <c r="E54" s="30" t="s">
        <v>19</v>
      </c>
      <c r="G54" s="56"/>
    </row>
    <row r="55" spans="1:7" s="54" customFormat="1" ht="36" customHeight="1" thickBot="1" x14ac:dyDescent="0.3">
      <c r="A55" s="30" t="s">
        <v>29</v>
      </c>
      <c r="B55" s="52">
        <v>89406825003</v>
      </c>
      <c r="C55" s="30" t="s">
        <v>0</v>
      </c>
      <c r="D55" s="53">
        <v>139.13</v>
      </c>
      <c r="E55" s="30" t="s">
        <v>19</v>
      </c>
    </row>
    <row r="56" spans="1:7" s="54" customFormat="1" ht="36" customHeight="1" thickBot="1" x14ac:dyDescent="0.3">
      <c r="A56" s="32" t="s">
        <v>6</v>
      </c>
      <c r="B56" s="33"/>
      <c r="C56" s="34"/>
      <c r="D56" s="39">
        <f>D54+D55</f>
        <v>155.1</v>
      </c>
      <c r="E56" s="30"/>
    </row>
    <row r="57" spans="1:7" s="54" customFormat="1" ht="36" customHeight="1" thickBot="1" x14ac:dyDescent="0.3">
      <c r="A57" s="31" t="s">
        <v>87</v>
      </c>
      <c r="B57" s="52">
        <v>24292016879</v>
      </c>
      <c r="C57" s="30" t="s">
        <v>0</v>
      </c>
      <c r="D57" s="53">
        <f>51</f>
        <v>51</v>
      </c>
      <c r="E57" s="30" t="s">
        <v>19</v>
      </c>
    </row>
    <row r="58" spans="1:7" s="54" customFormat="1" ht="36" customHeight="1" thickBot="1" x14ac:dyDescent="0.3">
      <c r="A58" s="31" t="s">
        <v>87</v>
      </c>
      <c r="B58" s="52">
        <v>24292016879</v>
      </c>
      <c r="C58" s="30" t="s">
        <v>0</v>
      </c>
      <c r="D58" s="53">
        <v>17</v>
      </c>
      <c r="E58" s="30" t="s">
        <v>19</v>
      </c>
    </row>
    <row r="59" spans="1:7" s="54" customFormat="1" ht="36" customHeight="1" thickBot="1" x14ac:dyDescent="0.3">
      <c r="A59" s="31" t="s">
        <v>87</v>
      </c>
      <c r="B59" s="52">
        <v>24292016879</v>
      </c>
      <c r="C59" s="30" t="s">
        <v>0</v>
      </c>
      <c r="D59" s="53">
        <v>68</v>
      </c>
      <c r="E59" s="30" t="s">
        <v>19</v>
      </c>
    </row>
    <row r="60" spans="1:7" ht="36" customHeight="1" thickBot="1" x14ac:dyDescent="0.3">
      <c r="A60" s="32" t="s">
        <v>6</v>
      </c>
      <c r="B60" s="33"/>
      <c r="C60" s="34"/>
      <c r="D60" s="39">
        <f>D57+D58+D59</f>
        <v>136</v>
      </c>
      <c r="E60" s="30"/>
    </row>
    <row r="61" spans="1:7" s="54" customFormat="1" ht="36" customHeight="1" thickBot="1" x14ac:dyDescent="0.3">
      <c r="A61" s="51" t="s">
        <v>59</v>
      </c>
      <c r="B61" s="52">
        <v>30765863795</v>
      </c>
      <c r="C61" s="30" t="s">
        <v>0</v>
      </c>
      <c r="D61" s="53">
        <v>63.75</v>
      </c>
      <c r="E61" s="31" t="s">
        <v>19</v>
      </c>
    </row>
    <row r="62" spans="1:7" ht="36" customHeight="1" thickBot="1" x14ac:dyDescent="0.3">
      <c r="A62" s="32" t="s">
        <v>6</v>
      </c>
      <c r="B62" s="33"/>
      <c r="C62" s="34"/>
      <c r="D62" s="39">
        <v>63.75</v>
      </c>
      <c r="E62" s="30"/>
    </row>
    <row r="63" spans="1:7" s="54" customFormat="1" ht="36" customHeight="1" thickBot="1" x14ac:dyDescent="0.3">
      <c r="A63" s="51" t="s">
        <v>86</v>
      </c>
      <c r="B63" s="52">
        <v>23071028130</v>
      </c>
      <c r="C63" s="30" t="s">
        <v>0</v>
      </c>
      <c r="D63" s="53">
        <v>62.5</v>
      </c>
      <c r="E63" s="31" t="s">
        <v>92</v>
      </c>
    </row>
    <row r="64" spans="1:7" ht="36" customHeight="1" thickBot="1" x14ac:dyDescent="0.3">
      <c r="A64" s="32" t="s">
        <v>6</v>
      </c>
      <c r="B64" s="33"/>
      <c r="C64" s="34"/>
      <c r="D64" s="39">
        <v>62.5</v>
      </c>
      <c r="E64" s="30"/>
      <c r="G64" s="37"/>
    </row>
    <row r="65" spans="1:7" s="54" customFormat="1" ht="36" customHeight="1" thickBot="1" x14ac:dyDescent="0.3">
      <c r="A65" s="48" t="s">
        <v>35</v>
      </c>
      <c r="B65" s="52">
        <v>71981294715</v>
      </c>
      <c r="C65" s="30" t="s">
        <v>36</v>
      </c>
      <c r="D65" s="53">
        <v>136.25</v>
      </c>
      <c r="E65" s="31" t="s">
        <v>31</v>
      </c>
      <c r="G65" s="56"/>
    </row>
    <row r="66" spans="1:7" ht="36" customHeight="1" thickBot="1" x14ac:dyDescent="0.3">
      <c r="A66" s="32" t="s">
        <v>6</v>
      </c>
      <c r="B66" s="33"/>
      <c r="C66" s="34"/>
      <c r="D66" s="39">
        <f>D65</f>
        <v>136.25</v>
      </c>
      <c r="E66" s="30"/>
    </row>
    <row r="67" spans="1:7" s="54" customFormat="1" ht="36" customHeight="1" thickBot="1" x14ac:dyDescent="0.3">
      <c r="A67" s="48" t="s">
        <v>32</v>
      </c>
      <c r="B67" s="52">
        <v>85821130368</v>
      </c>
      <c r="C67" s="30" t="s">
        <v>23</v>
      </c>
      <c r="D67" s="53">
        <v>1.66</v>
      </c>
      <c r="E67" s="31" t="s">
        <v>31</v>
      </c>
    </row>
    <row r="68" spans="1:7" ht="36" customHeight="1" thickBot="1" x14ac:dyDescent="0.3">
      <c r="A68" s="32" t="s">
        <v>6</v>
      </c>
      <c r="B68" s="33"/>
      <c r="C68" s="34"/>
      <c r="D68" s="39">
        <v>1.66</v>
      </c>
      <c r="E68" s="30"/>
    </row>
    <row r="69" spans="1:7" s="54" customFormat="1" ht="36" customHeight="1" thickBot="1" x14ac:dyDescent="0.3">
      <c r="A69" s="48" t="s">
        <v>43</v>
      </c>
      <c r="B69" s="52"/>
      <c r="C69" s="30" t="s">
        <v>67</v>
      </c>
      <c r="D69" s="53">
        <v>190.48</v>
      </c>
      <c r="E69" s="31" t="s">
        <v>89</v>
      </c>
      <c r="G69" s="56"/>
    </row>
    <row r="70" spans="1:7" ht="36" customHeight="1" thickBot="1" x14ac:dyDescent="0.3">
      <c r="A70" s="32" t="s">
        <v>6</v>
      </c>
      <c r="B70" s="33"/>
      <c r="C70" s="34"/>
      <c r="D70" s="39">
        <f>190.48</f>
        <v>190.48</v>
      </c>
      <c r="E70" s="30"/>
    </row>
    <row r="71" spans="1:7" s="54" customFormat="1" ht="36" customHeight="1" thickBot="1" x14ac:dyDescent="0.3">
      <c r="A71" s="48" t="s">
        <v>44</v>
      </c>
      <c r="B71" s="52"/>
      <c r="C71" s="30" t="s">
        <v>68</v>
      </c>
      <c r="D71" s="53">
        <v>152.38</v>
      </c>
      <c r="E71" s="31" t="s">
        <v>89</v>
      </c>
      <c r="G71" s="56"/>
    </row>
    <row r="72" spans="1:7" ht="36" customHeight="1" thickBot="1" x14ac:dyDescent="0.3">
      <c r="A72" s="32" t="s">
        <v>6</v>
      </c>
      <c r="B72" s="33"/>
      <c r="C72" s="34"/>
      <c r="D72" s="39">
        <v>152.38</v>
      </c>
      <c r="E72" s="30"/>
    </row>
    <row r="73" spans="1:7" s="54" customFormat="1" ht="36" customHeight="1" thickBot="1" x14ac:dyDescent="0.3">
      <c r="A73" s="48" t="s">
        <v>66</v>
      </c>
      <c r="B73" s="52"/>
      <c r="C73" s="30" t="s">
        <v>69</v>
      </c>
      <c r="D73" s="53">
        <v>228.57</v>
      </c>
      <c r="E73" s="31" t="s">
        <v>89</v>
      </c>
      <c r="G73" s="56"/>
    </row>
    <row r="74" spans="1:7" ht="36" customHeight="1" thickBot="1" x14ac:dyDescent="0.3">
      <c r="A74" s="32" t="s">
        <v>6</v>
      </c>
      <c r="B74" s="33"/>
      <c r="C74" s="34"/>
      <c r="D74" s="39">
        <v>228.57</v>
      </c>
      <c r="E74" s="30"/>
    </row>
    <row r="75" spans="1:7" s="54" customFormat="1" ht="36" customHeight="1" thickBot="1" x14ac:dyDescent="0.3">
      <c r="A75" s="48" t="s">
        <v>94</v>
      </c>
      <c r="B75" s="52">
        <v>25272825447</v>
      </c>
      <c r="C75" s="30" t="s">
        <v>0</v>
      </c>
      <c r="D75" s="53">
        <v>1200</v>
      </c>
      <c r="E75" s="31" t="s">
        <v>33</v>
      </c>
      <c r="G75" s="56"/>
    </row>
    <row r="76" spans="1:7" ht="36" customHeight="1" thickBot="1" x14ac:dyDescent="0.3">
      <c r="A76" s="32" t="s">
        <v>6</v>
      </c>
      <c r="B76" s="33"/>
      <c r="C76" s="34"/>
      <c r="D76" s="39">
        <v>1200</v>
      </c>
      <c r="E76" s="30"/>
    </row>
    <row r="77" spans="1:7" s="54" customFormat="1" ht="36" customHeight="1" thickBot="1" x14ac:dyDescent="0.3">
      <c r="A77" s="48" t="s">
        <v>95</v>
      </c>
      <c r="B77" s="52">
        <v>78594949041</v>
      </c>
      <c r="C77" s="30" t="s">
        <v>0</v>
      </c>
      <c r="D77" s="53">
        <v>962.83</v>
      </c>
      <c r="E77" s="31" t="s">
        <v>33</v>
      </c>
      <c r="G77" s="56"/>
    </row>
    <row r="78" spans="1:7" ht="36" customHeight="1" thickBot="1" x14ac:dyDescent="0.3">
      <c r="A78" s="32" t="s">
        <v>6</v>
      </c>
      <c r="B78" s="33"/>
      <c r="C78" s="34"/>
      <c r="D78" s="39">
        <v>962.83</v>
      </c>
      <c r="E78" s="30"/>
    </row>
    <row r="79" spans="1:7" s="54" customFormat="1" ht="36" customHeight="1" thickBot="1" x14ac:dyDescent="0.3">
      <c r="A79" s="48" t="s">
        <v>61</v>
      </c>
      <c r="B79" s="52">
        <v>15526597734</v>
      </c>
      <c r="C79" s="30" t="s">
        <v>23</v>
      </c>
      <c r="D79" s="53">
        <v>42.06</v>
      </c>
      <c r="E79" s="31" t="s">
        <v>33</v>
      </c>
      <c r="G79" s="56"/>
    </row>
    <row r="80" spans="1:7" ht="36" customHeight="1" thickBot="1" x14ac:dyDescent="0.3">
      <c r="A80" s="32" t="s">
        <v>6</v>
      </c>
      <c r="B80" s="33"/>
      <c r="C80" s="34"/>
      <c r="D80" s="39">
        <v>42.06</v>
      </c>
      <c r="E80" s="30"/>
    </row>
    <row r="81" spans="1:7" s="54" customFormat="1" ht="36" customHeight="1" thickBot="1" x14ac:dyDescent="0.3">
      <c r="A81" s="48" t="s">
        <v>54</v>
      </c>
      <c r="B81" s="52">
        <v>74080813970</v>
      </c>
      <c r="C81" s="30" t="s">
        <v>0</v>
      </c>
      <c r="D81" s="53">
        <v>902.45</v>
      </c>
      <c r="E81" s="31" t="s">
        <v>33</v>
      </c>
      <c r="G81" s="56"/>
    </row>
    <row r="82" spans="1:7" ht="36" customHeight="1" thickBot="1" x14ac:dyDescent="0.3">
      <c r="A82" s="32" t="s">
        <v>6</v>
      </c>
      <c r="B82" s="33"/>
      <c r="C82" s="34"/>
      <c r="D82" s="39">
        <f>D81</f>
        <v>902.45</v>
      </c>
      <c r="E82" s="30"/>
    </row>
    <row r="83" spans="1:7" s="54" customFormat="1" ht="36" customHeight="1" thickBot="1" x14ac:dyDescent="0.3">
      <c r="A83" s="48" t="s">
        <v>85</v>
      </c>
      <c r="B83" s="52">
        <v>77750062239</v>
      </c>
      <c r="C83" s="30" t="s">
        <v>0</v>
      </c>
      <c r="D83" s="53">
        <v>105</v>
      </c>
      <c r="E83" s="31" t="s">
        <v>33</v>
      </c>
      <c r="G83" s="56"/>
    </row>
    <row r="84" spans="1:7" ht="36" customHeight="1" thickBot="1" x14ac:dyDescent="0.3">
      <c r="A84" s="32" t="s">
        <v>6</v>
      </c>
      <c r="B84" s="33"/>
      <c r="C84" s="34"/>
      <c r="D84" s="39">
        <v>105</v>
      </c>
      <c r="E84" s="30"/>
    </row>
    <row r="85" spans="1:7" s="54" customFormat="1" ht="36" customHeight="1" thickBot="1" x14ac:dyDescent="0.3">
      <c r="A85" s="48" t="s">
        <v>34</v>
      </c>
      <c r="B85" s="52">
        <v>11469787133</v>
      </c>
      <c r="C85" s="30" t="s">
        <v>23</v>
      </c>
      <c r="D85" s="53">
        <v>87.1</v>
      </c>
      <c r="E85" s="31" t="s">
        <v>33</v>
      </c>
    </row>
    <row r="86" spans="1:7" ht="36" customHeight="1" thickBot="1" x14ac:dyDescent="0.3">
      <c r="A86" s="32" t="s">
        <v>6</v>
      </c>
      <c r="B86" s="33"/>
      <c r="C86" s="34"/>
      <c r="D86" s="39">
        <v>87.1</v>
      </c>
      <c r="E86" s="30"/>
    </row>
    <row r="87" spans="1:7" s="54" customFormat="1" ht="36" customHeight="1" thickBot="1" x14ac:dyDescent="0.3">
      <c r="A87" s="30" t="s">
        <v>49</v>
      </c>
      <c r="B87" s="60">
        <v>18683136487</v>
      </c>
      <c r="C87" s="30" t="s">
        <v>23</v>
      </c>
      <c r="D87" s="53">
        <f>557.39+106.18+245.5</f>
        <v>909.06999999999994</v>
      </c>
      <c r="E87" s="58" t="s">
        <v>50</v>
      </c>
    </row>
    <row r="88" spans="1:7" ht="36" customHeight="1" thickBot="1" x14ac:dyDescent="0.3">
      <c r="A88" s="32" t="s">
        <v>6</v>
      </c>
      <c r="B88" s="33"/>
      <c r="C88" s="34"/>
      <c r="D88" s="39">
        <f>D87</f>
        <v>909.06999999999994</v>
      </c>
      <c r="E88" s="30"/>
    </row>
    <row r="89" spans="1:7" s="54" customFormat="1" ht="36" customHeight="1" thickBot="1" x14ac:dyDescent="0.3">
      <c r="A89" s="30" t="s">
        <v>51</v>
      </c>
      <c r="B89" s="52">
        <v>23345558826</v>
      </c>
      <c r="C89" s="30" t="s">
        <v>77</v>
      </c>
      <c r="D89" s="53">
        <v>15136.37</v>
      </c>
      <c r="E89" s="58" t="s">
        <v>52</v>
      </c>
    </row>
    <row r="90" spans="1:7" s="54" customFormat="1" ht="36" customHeight="1" thickBot="1" x14ac:dyDescent="0.3">
      <c r="A90" s="30" t="s">
        <v>51</v>
      </c>
      <c r="B90" s="52">
        <v>23345558826</v>
      </c>
      <c r="C90" s="30" t="s">
        <v>77</v>
      </c>
      <c r="D90" s="53">
        <v>18136.37</v>
      </c>
      <c r="E90" s="58" t="s">
        <v>52</v>
      </c>
    </row>
    <row r="91" spans="1:7" s="54" customFormat="1" ht="36" customHeight="1" thickBot="1" x14ac:dyDescent="0.3">
      <c r="A91" s="30" t="s">
        <v>51</v>
      </c>
      <c r="B91" s="52">
        <v>23345558826</v>
      </c>
      <c r="C91" s="30" t="s">
        <v>77</v>
      </c>
      <c r="D91" s="53">
        <v>19167.939999999999</v>
      </c>
      <c r="E91" s="58" t="s">
        <v>52</v>
      </c>
    </row>
    <row r="92" spans="1:7" s="54" customFormat="1" ht="36" customHeight="1" thickBot="1" x14ac:dyDescent="0.3">
      <c r="A92" s="30" t="s">
        <v>51</v>
      </c>
      <c r="B92" s="52">
        <v>23345558826</v>
      </c>
      <c r="C92" s="30" t="s">
        <v>77</v>
      </c>
      <c r="D92" s="53">
        <v>29237.360000000001</v>
      </c>
      <c r="E92" s="58" t="s">
        <v>90</v>
      </c>
    </row>
    <row r="93" spans="1:7" s="54" customFormat="1" ht="36" customHeight="1" thickBot="1" x14ac:dyDescent="0.3">
      <c r="A93" s="30" t="s">
        <v>51</v>
      </c>
      <c r="B93" s="52">
        <v>23345558826</v>
      </c>
      <c r="C93" s="30" t="s">
        <v>77</v>
      </c>
      <c r="D93" s="53">
        <v>12220.37</v>
      </c>
      <c r="E93" s="58" t="s">
        <v>90</v>
      </c>
    </row>
    <row r="94" spans="1:7" ht="36" customHeight="1" thickBot="1" x14ac:dyDescent="0.3">
      <c r="A94" s="32" t="s">
        <v>6</v>
      </c>
      <c r="B94" s="33"/>
      <c r="C94" s="34"/>
      <c r="D94" s="39">
        <f>D89+D90+D91+D92+D93</f>
        <v>93898.409999999989</v>
      </c>
      <c r="E94" s="30"/>
    </row>
    <row r="95" spans="1:7" s="54" customFormat="1" ht="45" customHeight="1" thickBot="1" x14ac:dyDescent="0.3">
      <c r="A95" s="30" t="s">
        <v>53</v>
      </c>
      <c r="B95" s="52">
        <v>38967655335</v>
      </c>
      <c r="C95" s="30" t="s">
        <v>13</v>
      </c>
      <c r="D95" s="53">
        <v>106.59</v>
      </c>
      <c r="E95" s="58" t="s">
        <v>91</v>
      </c>
    </row>
    <row r="96" spans="1:7" s="54" customFormat="1" ht="46.5" customHeight="1" thickBot="1" x14ac:dyDescent="0.3">
      <c r="A96" s="30" t="s">
        <v>53</v>
      </c>
      <c r="B96" s="52">
        <v>38967655335</v>
      </c>
      <c r="C96" s="30" t="s">
        <v>23</v>
      </c>
      <c r="D96" s="53">
        <v>1344.95</v>
      </c>
      <c r="E96" s="58" t="s">
        <v>91</v>
      </c>
    </row>
    <row r="97" spans="1:8" ht="36" customHeight="1" thickBot="1" x14ac:dyDescent="0.3">
      <c r="A97" s="32" t="s">
        <v>6</v>
      </c>
      <c r="B97" s="33"/>
      <c r="C97" s="34"/>
      <c r="D97" s="39">
        <f>D95+D96</f>
        <v>1451.54</v>
      </c>
      <c r="E97" s="30"/>
    </row>
    <row r="98" spans="1:8" s="54" customFormat="1" ht="43.5" customHeight="1" thickBot="1" x14ac:dyDescent="0.3">
      <c r="A98" s="30" t="s">
        <v>78</v>
      </c>
      <c r="B98" s="59" t="s">
        <v>84</v>
      </c>
      <c r="C98" s="30" t="s">
        <v>23</v>
      </c>
      <c r="D98" s="53">
        <v>1784.27</v>
      </c>
      <c r="E98" s="58" t="s">
        <v>91</v>
      </c>
    </row>
    <row r="99" spans="1:8" ht="36" customHeight="1" thickBot="1" x14ac:dyDescent="0.3">
      <c r="A99" s="32" t="s">
        <v>6</v>
      </c>
      <c r="B99" s="33"/>
      <c r="C99" s="34"/>
      <c r="D99" s="39">
        <v>1784.27</v>
      </c>
      <c r="E99" s="30"/>
    </row>
    <row r="100" spans="1:8" s="54" customFormat="1" ht="36" customHeight="1" thickBot="1" x14ac:dyDescent="0.3">
      <c r="A100" s="31" t="s">
        <v>80</v>
      </c>
      <c r="B100" s="52">
        <v>20658234859</v>
      </c>
      <c r="C100" s="30" t="s">
        <v>0</v>
      </c>
      <c r="D100" s="53">
        <v>860</v>
      </c>
      <c r="E100" s="58" t="s">
        <v>55</v>
      </c>
    </row>
    <row r="101" spans="1:8" s="54" customFormat="1" ht="36" customHeight="1" thickBot="1" x14ac:dyDescent="0.3">
      <c r="A101" s="31" t="s">
        <v>80</v>
      </c>
      <c r="B101" s="52">
        <v>20658234859</v>
      </c>
      <c r="C101" s="30" t="s">
        <v>0</v>
      </c>
      <c r="D101" s="53">
        <v>135.63</v>
      </c>
      <c r="E101" s="58" t="s">
        <v>55</v>
      </c>
    </row>
    <row r="102" spans="1:8" ht="36" customHeight="1" thickBot="1" x14ac:dyDescent="0.3">
      <c r="A102" s="32" t="s">
        <v>6</v>
      </c>
      <c r="B102" s="33"/>
      <c r="C102" s="34"/>
      <c r="D102" s="39">
        <f>D100+D101</f>
        <v>995.63</v>
      </c>
      <c r="E102" s="30"/>
    </row>
    <row r="103" spans="1:8" s="54" customFormat="1" ht="36" customHeight="1" thickBot="1" x14ac:dyDescent="0.3">
      <c r="A103" s="30" t="s">
        <v>82</v>
      </c>
      <c r="B103" s="59" t="s">
        <v>81</v>
      </c>
      <c r="C103" s="30" t="s">
        <v>0</v>
      </c>
      <c r="D103" s="53">
        <v>1002.03</v>
      </c>
      <c r="E103" s="58" t="s">
        <v>55</v>
      </c>
    </row>
    <row r="104" spans="1:8" s="54" customFormat="1" ht="36" customHeight="1" thickBot="1" x14ac:dyDescent="0.3">
      <c r="A104" s="30" t="s">
        <v>82</v>
      </c>
      <c r="B104" s="59" t="s">
        <v>81</v>
      </c>
      <c r="C104" s="30" t="s">
        <v>0</v>
      </c>
      <c r="D104" s="53">
        <v>1564.34</v>
      </c>
      <c r="E104" s="58" t="s">
        <v>55</v>
      </c>
    </row>
    <row r="105" spans="1:8" ht="36" customHeight="1" thickBot="1" x14ac:dyDescent="0.3">
      <c r="A105" s="32" t="s">
        <v>6</v>
      </c>
      <c r="B105" s="33"/>
      <c r="C105" s="34"/>
      <c r="D105" s="39">
        <f>D103+D104</f>
        <v>2566.37</v>
      </c>
      <c r="E105" s="30"/>
    </row>
    <row r="106" spans="1:8" s="54" customFormat="1" ht="36" customHeight="1" thickBot="1" x14ac:dyDescent="0.3">
      <c r="A106" s="30" t="s">
        <v>83</v>
      </c>
      <c r="B106" s="52">
        <v>83605107180</v>
      </c>
      <c r="C106" s="30" t="s">
        <v>36</v>
      </c>
      <c r="D106" s="53">
        <v>287.75</v>
      </c>
      <c r="E106" s="58" t="s">
        <v>55</v>
      </c>
      <c r="F106" s="56"/>
      <c r="H106" s="56"/>
    </row>
    <row r="107" spans="1:8" ht="36" customHeight="1" thickBot="1" x14ac:dyDescent="0.3">
      <c r="A107" s="32" t="s">
        <v>6</v>
      </c>
      <c r="B107" s="33"/>
      <c r="C107" s="34"/>
      <c r="D107" s="39">
        <v>287.75</v>
      </c>
      <c r="E107" s="30"/>
    </row>
    <row r="108" spans="1:8" ht="36" customHeight="1" thickBot="1" x14ac:dyDescent="0.3">
      <c r="A108" s="19" t="s">
        <v>39</v>
      </c>
      <c r="B108" s="20"/>
      <c r="C108" s="20"/>
      <c r="D108" s="64">
        <f>D10+D12+D14+D16+D18+D20+D22+D26+D28+D30+D32+D35+D37+D39+D42+D44+D46+D49+D51+D53+D56+D60+D62+D64+D66+D68+D70+D72+D74+D76+D78+D80+D82+D84+D86+D88+D94+D97+D99+D102+D105+D107</f>
        <v>130377.97999999998</v>
      </c>
      <c r="E108" s="65"/>
    </row>
    <row r="109" spans="1:8" x14ac:dyDescent="0.25">
      <c r="G109" s="37"/>
    </row>
    <row r="110" spans="1:8" x14ac:dyDescent="0.25">
      <c r="D110" s="41" t="s">
        <v>17</v>
      </c>
      <c r="G110" s="37"/>
    </row>
    <row r="113" spans="4:6" x14ac:dyDescent="0.25">
      <c r="F113" s="37"/>
    </row>
    <row r="121" spans="4:6" x14ac:dyDescent="0.25">
      <c r="E121" s="37"/>
    </row>
    <row r="125" spans="4:6" x14ac:dyDescent="0.25">
      <c r="D125" s="44"/>
    </row>
    <row r="127" spans="4:6" x14ac:dyDescent="0.25">
      <c r="D127" s="44"/>
    </row>
  </sheetData>
  <mergeCells count="2">
    <mergeCell ref="A7:E7"/>
    <mergeCell ref="D108:E108"/>
  </mergeCells>
  <pageMargins left="0.7" right="0.7" top="0.75" bottom="0.75" header="0.3" footer="0.3"/>
  <pageSetup paperSize="9" orientation="portrait" r:id="rId1"/>
  <ignoredErrors>
    <ignoredError sqref="B103:B104 B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B1" workbookViewId="0">
      <selection activeCell="F16" sqref="F16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68" t="s">
        <v>14</v>
      </c>
      <c r="C2" s="68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69"/>
      <c r="C5" s="69"/>
    </row>
    <row r="6" spans="1:6" s="12" customFormat="1" ht="41.25" customHeight="1" thickBot="1" x14ac:dyDescent="0.3">
      <c r="A6" s="25"/>
      <c r="B6" s="66" t="s">
        <v>41</v>
      </c>
      <c r="C6" s="67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</row>
    <row r="8" spans="1:6" ht="36" customHeight="1" thickBot="1" x14ac:dyDescent="0.3">
      <c r="A8" s="3" t="s">
        <v>9</v>
      </c>
      <c r="B8" s="42">
        <f>8099.24+11474.27+166037.21</f>
        <v>185610.72</v>
      </c>
      <c r="C8" s="16" t="s">
        <v>27</v>
      </c>
      <c r="E8" s="37"/>
    </row>
    <row r="9" spans="1:6" ht="36" customHeight="1" thickBot="1" x14ac:dyDescent="0.3">
      <c r="A9" s="1"/>
      <c r="B9" s="42">
        <f>1336.38+1806.49+26883.07</f>
        <v>30025.94</v>
      </c>
      <c r="C9" s="16" t="s">
        <v>11</v>
      </c>
      <c r="E9" s="37"/>
    </row>
    <row r="10" spans="1:6" ht="36" customHeight="1" thickBot="1" x14ac:dyDescent="0.3">
      <c r="A10" s="1"/>
      <c r="B10" s="42">
        <v>0</v>
      </c>
      <c r="C10" s="16" t="s">
        <v>38</v>
      </c>
      <c r="E10" s="37"/>
    </row>
    <row r="11" spans="1:6" ht="36" customHeight="1" thickBot="1" x14ac:dyDescent="0.3">
      <c r="A11" s="1"/>
      <c r="B11" s="42">
        <f>170.36+864.08+3988.35</f>
        <v>5022.79</v>
      </c>
      <c r="C11" s="16" t="s">
        <v>12</v>
      </c>
    </row>
    <row r="12" spans="1:6" ht="36" customHeight="1" thickBot="1" x14ac:dyDescent="0.3">
      <c r="A12" s="1"/>
      <c r="B12" s="42">
        <v>1082.76</v>
      </c>
      <c r="C12" s="16" t="s">
        <v>45</v>
      </c>
    </row>
    <row r="13" spans="1:6" ht="36" customHeight="1" thickBot="1" x14ac:dyDescent="0.3">
      <c r="A13" s="2"/>
      <c r="B13" s="43">
        <f>336</f>
        <v>336</v>
      </c>
      <c r="C13" s="15" t="s">
        <v>28</v>
      </c>
      <c r="E13" s="37"/>
      <c r="F13" s="37"/>
    </row>
    <row r="14" spans="1:6" ht="36" customHeight="1" thickBot="1" x14ac:dyDescent="0.3">
      <c r="A14" s="2"/>
      <c r="B14" s="43">
        <v>485.3</v>
      </c>
      <c r="C14" s="15" t="s">
        <v>48</v>
      </c>
      <c r="E14" s="37"/>
      <c r="F14" s="37"/>
    </row>
    <row r="15" spans="1:6" ht="36" customHeight="1" thickBot="1" x14ac:dyDescent="0.3">
      <c r="A15" s="2"/>
      <c r="B15" s="35">
        <f>SUM(B8:B14)</f>
        <v>222563.51</v>
      </c>
      <c r="C15" s="21" t="s">
        <v>42</v>
      </c>
      <c r="E15" s="37"/>
    </row>
    <row r="16" spans="1:6" ht="36" customHeight="1" thickBot="1" x14ac:dyDescent="0.3">
      <c r="A16" s="14" t="s">
        <v>10</v>
      </c>
    </row>
    <row r="17" spans="3:6" x14ac:dyDescent="0.25">
      <c r="C17" t="s">
        <v>17</v>
      </c>
      <c r="F17" s="37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2024-11-07T12:00:11Z</dcterms:modified>
</cp:coreProperties>
</file>