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5\"/>
    </mc:Choice>
  </mc:AlternateContent>
  <bookViews>
    <workbookView xWindow="0" yWindow="0" windowWidth="28800" windowHeight="12330" activeTab="1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11" i="2" l="1"/>
  <c r="B10" i="2"/>
  <c r="B9" i="2"/>
  <c r="B8" i="2"/>
  <c r="D98" i="1"/>
  <c r="D37" i="1"/>
  <c r="D11" i="1"/>
  <c r="D90" i="1"/>
  <c r="D87" i="1"/>
  <c r="D84" i="1"/>
  <c r="D81" i="1"/>
  <c r="D78" i="1"/>
  <c r="D51" i="1"/>
  <c r="D46" i="1"/>
  <c r="D25" i="1"/>
  <c r="D27" i="1"/>
  <c r="D19" i="1"/>
  <c r="D22" i="1"/>
  <c r="D13" i="1"/>
  <c r="D43" i="1" l="1"/>
  <c r="B12" i="2"/>
  <c r="B15" i="2"/>
  <c r="D35" i="1" l="1"/>
  <c r="D33" i="1"/>
  <c r="D31" i="1"/>
  <c r="D29" i="1"/>
  <c r="D60" i="1"/>
  <c r="D39" i="1" l="1"/>
  <c r="D74" i="1"/>
  <c r="D62" i="1"/>
  <c r="D93" i="1" l="1"/>
  <c r="D95" i="1" l="1"/>
  <c r="D56" i="1"/>
  <c r="D76" i="1" l="1"/>
  <c r="D53" i="1" l="1"/>
  <c r="D41" i="1"/>
  <c r="D72" i="1" l="1"/>
  <c r="D70" i="1" l="1"/>
  <c r="D15" i="1"/>
  <c r="D54" i="2" l="1"/>
  <c r="D48" i="1" l="1"/>
</calcChain>
</file>

<file path=xl/sharedStrings.xml><?xml version="1.0" encoding="utf-8"?>
<sst xmlns="http://schemas.openxmlformats.org/spreadsheetml/2006/main" count="221" uniqueCount="92">
  <si>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</si>
  <si>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</si>
  <si>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</si>
  <si>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</si>
  <si>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</si>
  <si>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</si>
  <si>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</si>
  <si>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</si>
  <si>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</si>
  <si>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</si>
  <si>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</si>
  <si>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</si>
  <si>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</si>
  <si>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</si>
  <si>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</si>
  <si>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</si>
  <si>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</si>
  <si>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</si>
  <si>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</si>
  <si>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</si>
  <si>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</si>
  <si>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</si>
  <si>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</si>
  <si>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</si>
  <si>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</si>
  <si>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</si>
  <si>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 xml:space="preserve">3238-Računalne usluge </t>
  </si>
  <si>
    <t>Financijska agencija</t>
  </si>
  <si>
    <t>3239-Ostale usluge</t>
  </si>
  <si>
    <t xml:space="preserve">Inovativni Zadar d.o.o. </t>
  </si>
  <si>
    <t xml:space="preserve">3121- Ostali rashodi za zaposlene </t>
  </si>
  <si>
    <t>Zdenka Supičić Špralja</t>
  </si>
  <si>
    <t xml:space="preserve">Marko Džaja </t>
  </si>
  <si>
    <t>3211-Službena putovanja</t>
  </si>
  <si>
    <t xml:space="preserve">Jovan Bogdan </t>
  </si>
  <si>
    <t xml:space="preserve">Silba </t>
  </si>
  <si>
    <t>Veli Iž</t>
  </si>
  <si>
    <t>Olib</t>
  </si>
  <si>
    <t>3235-Zakupnine i najmanine</t>
  </si>
  <si>
    <t>Rafael j.d.o.o.</t>
  </si>
  <si>
    <t>Nin</t>
  </si>
  <si>
    <t>Jadranka obrt za trgovinu</t>
  </si>
  <si>
    <t xml:space="preserve">3239-Ostale usluge </t>
  </si>
  <si>
    <t>Provišta d.o.o.</t>
  </si>
  <si>
    <t>Poljoprivredna zadruga Olib</t>
  </si>
  <si>
    <t>04253989405</t>
  </si>
  <si>
    <t>Zdravo i kvalitetno frutarija d.o.o.</t>
  </si>
  <si>
    <t>Split</t>
  </si>
  <si>
    <t>3222-Materijal i sirovine</t>
  </si>
  <si>
    <t>HEP-OPSKRBA D.O.O.</t>
  </si>
  <si>
    <t>3223- Energija</t>
  </si>
  <si>
    <t>3239- Ostale usluge</t>
  </si>
  <si>
    <t>3221-Uredski materija i ostali materijalni rashodi</t>
  </si>
  <si>
    <t xml:space="preserve">Pevex d.o.o. </t>
  </si>
  <si>
    <t xml:space="preserve">3299-Ostali nespomenuti rashodi poslovanja </t>
  </si>
  <si>
    <t xml:space="preserve">PA-GO ZADAR Vl. KLARICA GORDANA </t>
  </si>
  <si>
    <t>Mikeli trade d.o.o.</t>
  </si>
  <si>
    <t>Optimus Lab d.o.o.</t>
  </si>
  <si>
    <t>Čakovec</t>
  </si>
  <si>
    <t>Javna vatrogasna postrojba Zadar</t>
  </si>
  <si>
    <t>Opti Print Adria  d.o.o.</t>
  </si>
  <si>
    <t xml:space="preserve">Mediteran Security d.o.o. </t>
  </si>
  <si>
    <t xml:space="preserve">ČISTOĆA D.D. </t>
  </si>
  <si>
    <t xml:space="preserve">Hrvatska pošta d.d. </t>
  </si>
  <si>
    <t>Sesvete</t>
  </si>
  <si>
    <t>Velika Gorica</t>
  </si>
  <si>
    <t>Zadar tehnika d.o.o.</t>
  </si>
  <si>
    <t>INFORMACIJE O TROŠENJU SREDSTAVA ZA TRAVANJ 2025.</t>
  </si>
  <si>
    <t>UKUPNO ZA TRAVANJ 2025.</t>
  </si>
  <si>
    <t>Ukupno za travanj 2025.</t>
  </si>
  <si>
    <t xml:space="preserve">3238- Računalne usluge </t>
  </si>
  <si>
    <t>Ministarstvo financija</t>
  </si>
  <si>
    <t>Naklada Slap d.o.o.</t>
  </si>
  <si>
    <t>Virga d.o.o.</t>
  </si>
  <si>
    <t xml:space="preserve">4221- Uredska oprema i namještaj </t>
  </si>
  <si>
    <t>Kone d.o.o.</t>
  </si>
  <si>
    <t>3299-Ostali nespomenuti rashodi poslovanja</t>
  </si>
  <si>
    <t xml:space="preserve">Školska knjiga d.d. </t>
  </si>
  <si>
    <t xml:space="preserve">Plodine d.d. </t>
  </si>
  <si>
    <t xml:space="preserve">Rijeka </t>
  </si>
  <si>
    <t>E store j.d.o.o.</t>
  </si>
  <si>
    <t>Obrt AUTO KLJUČ, obrt za kopiranje ključeva, fotokopiranje i oštrenje, vl. Samira Kulenović</t>
  </si>
  <si>
    <t>Alka Script d.o.o.</t>
  </si>
  <si>
    <t>PIS KOMERC, obrt za proizvodnju svijeća, vl. Anita Tenšek</t>
  </si>
  <si>
    <t>Lesnina H. d.o.o.</t>
  </si>
  <si>
    <t>3295- Sudske pristojbe</t>
  </si>
  <si>
    <t>3433-Zatezne kamate</t>
  </si>
  <si>
    <t>Tri Bartola d.o.o.</t>
  </si>
  <si>
    <t>Obrt ALIĆ, ČIŠĆENJE I PRAŽNJENJE SEPTIČKIH JAMA, VL. ZORAN ALIĆ</t>
  </si>
  <si>
    <t>ŽELJKO ZELIĆ, prijevozničko trgovački obrt, vl. Željko Zelić</t>
  </si>
  <si>
    <t>3721-Naknade građanim i kućanstvima u novcu</t>
  </si>
  <si>
    <t>3291- Naknada članovima povjerenstva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</si>
</sst>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4" borderId="1" xfId="0" applyFont="1" applyFill="1" applyBorder="1"/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/>
    <xf numFmtId="0" fontId="1" fillId="6" borderId="2" xfId="0" applyFont="1" applyFill="1" applyBorder="1" applyAlignment="1"/>
    <xf numFmtId="0" fontId="1" fillId="6" borderId="3" xfId="0" applyFont="1" applyFill="1" applyBorder="1" applyAlignment="1"/>
    <xf numFmtId="0" fontId="1" fillId="5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5" borderId="6" xfId="0" applyNumberFormat="1" applyFont="1" applyFill="1" applyBorder="1" applyAlignment="1">
      <alignment wrapText="1"/>
    </xf>
    <xf numFmtId="0" fontId="2" fillId="5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5" borderId="1" xfId="0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" fontId="1" fillId="5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2" borderId="9" xfId="0" applyFont="1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164" fontId="0" fillId="2" borderId="9" xfId="0" applyNumberFormat="1" applyFill="1" applyBorder="1" applyAlignment="1">
      <alignment horizontal="center"/>
    </xf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0" fillId="0" borderId="1" xfId="0" applyFont="1" applyFill="1" applyBorder="1"/>
    <xf numFmtId="0" fontId="5" fillId="3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" fontId="0" fillId="0" borderId="0" xfId="0" applyNumberFormat="1" applyFont="1" applyFill="1"/>
    <xf numFmtId="0" fontId="0" fillId="0" borderId="1" xfId="0" applyFill="1" applyBorder="1" applyAlignment="1">
      <alignment horizontal="left" wrapText="1"/>
    </xf>
    <xf numFmtId="49" fontId="0" fillId="0" borderId="1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wrapText="1"/>
    </xf>
    <xf numFmtId="4" fontId="1" fillId="6" borderId="4" xfId="0" applyNumberFormat="1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7"/>
  <sheetViews>
    <sheetView topLeftCell="A85" zoomScaleNormal="100" workbookViewId="0">
      <selection activeCell="G99" sqref="G99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41" customWidth="1"/>
    <col min="5" max="5" width="22.85546875" customWidth="1"/>
  </cols>
  <sheetData>
    <row r="3" spans="1:9" s="4" customFormat="1" ht="18.75" customHeight="1" x14ac:dyDescent="0.25">
      <c r="A3" s="5" t="s">
        <v>14</v>
      </c>
      <c r="B3" s="6"/>
      <c r="C3" s="6"/>
      <c r="D3" s="38"/>
      <c r="E3" s="7"/>
    </row>
    <row r="4" spans="1:9" s="4" customFormat="1" ht="18.75" customHeight="1" x14ac:dyDescent="0.25">
      <c r="A4" s="5" t="s">
        <v>15</v>
      </c>
      <c r="B4" s="6"/>
      <c r="C4" s="6"/>
      <c r="D4" s="38"/>
      <c r="E4" s="7"/>
    </row>
    <row r="5" spans="1:9" s="4" customFormat="1" ht="18.75" customHeight="1" x14ac:dyDescent="0.25">
      <c r="A5" s="5" t="s">
        <v>16</v>
      </c>
      <c r="B5" s="6"/>
      <c r="C5" s="6"/>
      <c r="D5" s="38"/>
      <c r="E5" s="7"/>
    </row>
    <row r="6" spans="1:9" ht="15.75" thickBot="1" x14ac:dyDescent="0.3">
      <c r="A6" s="29"/>
      <c r="B6" s="28"/>
      <c r="C6" s="28"/>
      <c r="D6" s="36"/>
      <c r="E6" s="28"/>
    </row>
    <row r="7" spans="1:9" s="8" customFormat="1" ht="27.75" customHeight="1" thickBot="1" x14ac:dyDescent="0.3">
      <c r="A7" s="64" t="s">
        <v>67</v>
      </c>
      <c r="B7" s="65"/>
      <c r="C7" s="65"/>
      <c r="D7" s="65"/>
      <c r="E7" s="66"/>
    </row>
    <row r="8" spans="1:9" s="4" customFormat="1" ht="45.75" customHeight="1" thickBot="1" x14ac:dyDescent="0.3">
      <c r="A8" s="18" t="s">
        <v>1</v>
      </c>
      <c r="B8" s="17" t="s">
        <v>2</v>
      </c>
      <c r="C8" s="17" t="s">
        <v>3</v>
      </c>
      <c r="D8" s="17" t="s">
        <v>4</v>
      </c>
      <c r="E8" s="17" t="s">
        <v>5</v>
      </c>
    </row>
    <row r="9" spans="1:9" s="43" customFormat="1" ht="36" customHeight="1" thickBot="1" x14ac:dyDescent="0.3">
      <c r="A9" s="55" t="s">
        <v>53</v>
      </c>
      <c r="B9" s="57">
        <v>73660371074</v>
      </c>
      <c r="C9" s="55" t="s">
        <v>64</v>
      </c>
      <c r="D9" s="58">
        <v>217.48</v>
      </c>
      <c r="E9" s="59" t="s">
        <v>52</v>
      </c>
      <c r="G9" s="60"/>
    </row>
    <row r="10" spans="1:9" s="43" customFormat="1" ht="51.75" customHeight="1" thickBot="1" x14ac:dyDescent="0.3">
      <c r="A10" s="55" t="s">
        <v>53</v>
      </c>
      <c r="B10" s="57">
        <v>73660371074</v>
      </c>
      <c r="C10" s="55" t="s">
        <v>64</v>
      </c>
      <c r="D10" s="58">
        <v>122.27</v>
      </c>
      <c r="E10" s="59" t="s">
        <v>54</v>
      </c>
      <c r="G10" s="60"/>
      <c r="I10" s="60"/>
    </row>
    <row r="11" spans="1:9" ht="36" customHeight="1" thickBot="1" x14ac:dyDescent="0.3">
      <c r="A11" s="32" t="s">
        <v>6</v>
      </c>
      <c r="B11" s="33"/>
      <c r="C11" s="34"/>
      <c r="D11" s="39">
        <f>D9+D10</f>
        <v>339.75</v>
      </c>
      <c r="E11" s="30"/>
      <c r="G11" s="37"/>
    </row>
    <row r="12" spans="1:9" s="43" customFormat="1" ht="38.25" customHeight="1" thickBot="1" x14ac:dyDescent="0.3">
      <c r="A12" s="55" t="s">
        <v>73</v>
      </c>
      <c r="B12" s="57">
        <v>60246911305</v>
      </c>
      <c r="C12" s="55" t="s">
        <v>0</v>
      </c>
      <c r="D12" s="58">
        <v>1494.25</v>
      </c>
      <c r="E12" s="59" t="s">
        <v>52</v>
      </c>
      <c r="G12" s="60"/>
    </row>
    <row r="13" spans="1:9" ht="36" customHeight="1" thickBot="1" x14ac:dyDescent="0.3">
      <c r="A13" s="32" t="s">
        <v>6</v>
      </c>
      <c r="B13" s="33"/>
      <c r="C13" s="34"/>
      <c r="D13" s="39">
        <f>D12</f>
        <v>1494.25</v>
      </c>
      <c r="E13" s="30"/>
      <c r="G13" s="37"/>
    </row>
    <row r="14" spans="1:9" s="43" customFormat="1" ht="36" customHeight="1" thickBot="1" x14ac:dyDescent="0.3">
      <c r="A14" s="55" t="s">
        <v>66</v>
      </c>
      <c r="B14" s="57">
        <v>77750062239</v>
      </c>
      <c r="C14" s="55" t="s">
        <v>0</v>
      </c>
      <c r="D14" s="58">
        <v>287.5</v>
      </c>
      <c r="E14" s="59" t="s">
        <v>52</v>
      </c>
      <c r="G14" s="60"/>
    </row>
    <row r="15" spans="1:9" ht="36" customHeight="1" thickBot="1" x14ac:dyDescent="0.3">
      <c r="A15" s="32" t="s">
        <v>6</v>
      </c>
      <c r="B15" s="33"/>
      <c r="C15" s="34"/>
      <c r="D15" s="39">
        <f>D14</f>
        <v>287.5</v>
      </c>
      <c r="E15" s="30"/>
      <c r="G15" s="37"/>
    </row>
    <row r="16" spans="1:9" s="46" customFormat="1" ht="36" customHeight="1" thickBot="1" x14ac:dyDescent="0.3">
      <c r="A16" s="55" t="s">
        <v>18</v>
      </c>
      <c r="B16" s="44">
        <v>47612356838</v>
      </c>
      <c r="C16" s="30" t="s">
        <v>0</v>
      </c>
      <c r="D16" s="45">
        <v>252.48</v>
      </c>
      <c r="E16" s="31" t="s">
        <v>52</v>
      </c>
      <c r="G16" s="47"/>
    </row>
    <row r="17" spans="1:7" s="46" customFormat="1" ht="36" customHeight="1" thickBot="1" x14ac:dyDescent="0.3">
      <c r="A17" s="55" t="s">
        <v>18</v>
      </c>
      <c r="B17" s="44">
        <v>47612356838</v>
      </c>
      <c r="C17" s="30" t="s">
        <v>0</v>
      </c>
      <c r="D17" s="45">
        <v>31.9</v>
      </c>
      <c r="E17" s="31" t="s">
        <v>52</v>
      </c>
      <c r="G17" s="47"/>
    </row>
    <row r="18" spans="1:7" s="46" customFormat="1" ht="36" customHeight="1" thickBot="1" x14ac:dyDescent="0.3">
      <c r="A18" s="55" t="s">
        <v>18</v>
      </c>
      <c r="B18" s="44">
        <v>47612356838</v>
      </c>
      <c r="C18" s="30" t="s">
        <v>0</v>
      </c>
      <c r="D18" s="45">
        <v>95.9</v>
      </c>
      <c r="E18" s="31" t="s">
        <v>52</v>
      </c>
      <c r="G18" s="47"/>
    </row>
    <row r="19" spans="1:7" s="46" customFormat="1" ht="36" customHeight="1" thickBot="1" x14ac:dyDescent="0.3">
      <c r="A19" s="32" t="s">
        <v>6</v>
      </c>
      <c r="B19" s="33"/>
      <c r="C19" s="34"/>
      <c r="D19" s="39">
        <f>D16+D17+D18</f>
        <v>380.28</v>
      </c>
      <c r="E19" s="30"/>
      <c r="G19" s="47"/>
    </row>
    <row r="20" spans="1:7" s="46" customFormat="1" ht="36" customHeight="1" thickBot="1" x14ac:dyDescent="0.3">
      <c r="A20" s="55" t="s">
        <v>72</v>
      </c>
      <c r="B20" s="44">
        <v>70108447975</v>
      </c>
      <c r="C20" s="30" t="s">
        <v>21</v>
      </c>
      <c r="D20" s="45">
        <v>79.959999999999994</v>
      </c>
      <c r="E20" s="31" t="s">
        <v>52</v>
      </c>
      <c r="G20" s="47"/>
    </row>
    <row r="21" spans="1:7" s="46" customFormat="1" ht="36" customHeight="1" thickBot="1" x14ac:dyDescent="0.3">
      <c r="A21" s="55" t="s">
        <v>72</v>
      </c>
      <c r="B21" s="44">
        <v>70108447975</v>
      </c>
      <c r="C21" s="30" t="s">
        <v>21</v>
      </c>
      <c r="D21" s="45">
        <v>163.4</v>
      </c>
      <c r="E21" s="31" t="s">
        <v>52</v>
      </c>
      <c r="G21" s="47"/>
    </row>
    <row r="22" spans="1:7" s="46" customFormat="1" ht="36" customHeight="1" thickBot="1" x14ac:dyDescent="0.3">
      <c r="A22" s="32" t="s">
        <v>6</v>
      </c>
      <c r="B22" s="33"/>
      <c r="C22" s="34"/>
      <c r="D22" s="39">
        <f>D20+D21</f>
        <v>243.36</v>
      </c>
      <c r="E22" s="30"/>
      <c r="G22" s="47"/>
    </row>
    <row r="23" spans="1:7" s="43" customFormat="1" ht="48.75" customHeight="1" thickBot="1" x14ac:dyDescent="0.3">
      <c r="A23" s="59" t="s">
        <v>81</v>
      </c>
      <c r="B23" s="57">
        <v>77852558421</v>
      </c>
      <c r="C23" s="55" t="s">
        <v>0</v>
      </c>
      <c r="D23" s="58">
        <v>6</v>
      </c>
      <c r="E23" s="59" t="s">
        <v>52</v>
      </c>
      <c r="G23" s="60"/>
    </row>
    <row r="24" spans="1:7" s="43" customFormat="1" ht="47.25" customHeight="1" thickBot="1" x14ac:dyDescent="0.3">
      <c r="A24" s="59" t="s">
        <v>81</v>
      </c>
      <c r="B24" s="57">
        <v>77852558421</v>
      </c>
      <c r="C24" s="55" t="s">
        <v>0</v>
      </c>
      <c r="D24" s="58">
        <v>12</v>
      </c>
      <c r="E24" s="59" t="s">
        <v>52</v>
      </c>
      <c r="G24" s="60"/>
    </row>
    <row r="25" spans="1:7" ht="36" customHeight="1" thickBot="1" x14ac:dyDescent="0.3">
      <c r="A25" s="32" t="s">
        <v>6</v>
      </c>
      <c r="B25" s="33"/>
      <c r="C25" s="34"/>
      <c r="D25" s="39">
        <f>D23+D24</f>
        <v>18</v>
      </c>
      <c r="E25" s="30"/>
      <c r="G25" s="37"/>
    </row>
    <row r="26" spans="1:7" s="43" customFormat="1" ht="45" customHeight="1" thickBot="1" x14ac:dyDescent="0.3">
      <c r="A26" s="55" t="s">
        <v>56</v>
      </c>
      <c r="B26" s="57">
        <v>77192952415</v>
      </c>
      <c r="C26" s="55" t="s">
        <v>0</v>
      </c>
      <c r="D26" s="58">
        <v>60.86</v>
      </c>
      <c r="E26" s="59" t="s">
        <v>52</v>
      </c>
      <c r="G26" s="60"/>
    </row>
    <row r="27" spans="1:7" ht="36" customHeight="1" thickBot="1" x14ac:dyDescent="0.3">
      <c r="A27" s="32" t="s">
        <v>6</v>
      </c>
      <c r="B27" s="33"/>
      <c r="C27" s="34"/>
      <c r="D27" s="39">
        <f>D26</f>
        <v>60.86</v>
      </c>
      <c r="E27" s="30"/>
      <c r="G27" s="37"/>
    </row>
    <row r="28" spans="1:7" s="43" customFormat="1" ht="38.25" customHeight="1" thickBot="1" x14ac:dyDescent="0.3">
      <c r="A28" s="55" t="s">
        <v>82</v>
      </c>
      <c r="B28" s="57">
        <v>10350279556</v>
      </c>
      <c r="C28" s="55" t="s">
        <v>21</v>
      </c>
      <c r="D28" s="58">
        <v>14.99</v>
      </c>
      <c r="E28" s="59" t="s">
        <v>52</v>
      </c>
    </row>
    <row r="29" spans="1:7" ht="36" customHeight="1" thickBot="1" x14ac:dyDescent="0.3">
      <c r="A29" s="32" t="s">
        <v>6</v>
      </c>
      <c r="B29" s="33"/>
      <c r="C29" s="34"/>
      <c r="D29" s="39">
        <f>D28</f>
        <v>14.99</v>
      </c>
      <c r="E29" s="30"/>
      <c r="G29" s="37"/>
    </row>
    <row r="30" spans="1:7" s="43" customFormat="1" ht="38.25" customHeight="1" thickBot="1" x14ac:dyDescent="0.3">
      <c r="A30" s="55" t="s">
        <v>77</v>
      </c>
      <c r="B30" s="57">
        <v>38967655335</v>
      </c>
      <c r="C30" s="55" t="s">
        <v>21</v>
      </c>
      <c r="D30" s="58">
        <v>27</v>
      </c>
      <c r="E30" s="59" t="s">
        <v>52</v>
      </c>
    </row>
    <row r="31" spans="1:7" ht="36" customHeight="1" thickBot="1" x14ac:dyDescent="0.3">
      <c r="A31" s="32" t="s">
        <v>6</v>
      </c>
      <c r="B31" s="33"/>
      <c r="C31" s="34"/>
      <c r="D31" s="39">
        <f>D30</f>
        <v>27</v>
      </c>
      <c r="E31" s="30"/>
      <c r="G31" s="37"/>
    </row>
    <row r="32" spans="1:7" s="43" customFormat="1" ht="38.25" customHeight="1" thickBot="1" x14ac:dyDescent="0.3">
      <c r="A32" s="55" t="s">
        <v>78</v>
      </c>
      <c r="B32" s="57">
        <v>92510683607</v>
      </c>
      <c r="C32" s="55" t="s">
        <v>79</v>
      </c>
      <c r="D32" s="58">
        <v>64.19</v>
      </c>
      <c r="E32" s="59" t="s">
        <v>52</v>
      </c>
    </row>
    <row r="33" spans="1:7" ht="36" customHeight="1" thickBot="1" x14ac:dyDescent="0.3">
      <c r="A33" s="32" t="s">
        <v>6</v>
      </c>
      <c r="B33" s="33"/>
      <c r="C33" s="34"/>
      <c r="D33" s="39">
        <f>D32</f>
        <v>64.19</v>
      </c>
      <c r="E33" s="30"/>
      <c r="G33" s="37"/>
    </row>
    <row r="34" spans="1:7" s="43" customFormat="1" ht="38.25" customHeight="1" thickBot="1" x14ac:dyDescent="0.3">
      <c r="A34" s="55" t="s">
        <v>80</v>
      </c>
      <c r="B34" s="57">
        <v>53097723816</v>
      </c>
      <c r="C34" s="55" t="s">
        <v>0</v>
      </c>
      <c r="D34" s="58">
        <v>216.5</v>
      </c>
      <c r="E34" s="59" t="s">
        <v>52</v>
      </c>
    </row>
    <row r="35" spans="1:7" ht="36" customHeight="1" thickBot="1" x14ac:dyDescent="0.3">
      <c r="A35" s="32" t="s">
        <v>6</v>
      </c>
      <c r="B35" s="33"/>
      <c r="C35" s="34"/>
      <c r="D35" s="39">
        <f>D34</f>
        <v>216.5</v>
      </c>
      <c r="E35" s="30"/>
      <c r="G35" s="37"/>
    </row>
    <row r="36" spans="1:7" s="43" customFormat="1" ht="38.25" customHeight="1" thickBot="1" x14ac:dyDescent="0.3">
      <c r="A36" s="59" t="s">
        <v>89</v>
      </c>
      <c r="B36" s="57">
        <v>97481679261</v>
      </c>
      <c r="C36" s="55" t="s">
        <v>0</v>
      </c>
      <c r="D36" s="58">
        <v>240</v>
      </c>
      <c r="E36" s="59" t="s">
        <v>52</v>
      </c>
    </row>
    <row r="37" spans="1:7" ht="36" customHeight="1" thickBot="1" x14ac:dyDescent="0.3">
      <c r="A37" s="32" t="s">
        <v>6</v>
      </c>
      <c r="B37" s="33"/>
      <c r="C37" s="34"/>
      <c r="D37" s="39">
        <f>D36</f>
        <v>240</v>
      </c>
      <c r="E37" s="30"/>
      <c r="G37" s="37"/>
    </row>
    <row r="38" spans="1:7" s="46" customFormat="1" ht="36" customHeight="1" thickBot="1" x14ac:dyDescent="0.3">
      <c r="A38" s="61" t="s">
        <v>46</v>
      </c>
      <c r="B38" s="44">
        <v>63949120108</v>
      </c>
      <c r="C38" s="30" t="s">
        <v>47</v>
      </c>
      <c r="D38" s="45">
        <v>1143.28</v>
      </c>
      <c r="E38" s="30" t="s">
        <v>48</v>
      </c>
    </row>
    <row r="39" spans="1:7" ht="36" customHeight="1" thickBot="1" x14ac:dyDescent="0.3">
      <c r="A39" s="9" t="s">
        <v>6</v>
      </c>
      <c r="B39" s="11"/>
      <c r="C39" s="10"/>
      <c r="D39" s="40">
        <f>D38</f>
        <v>1143.28</v>
      </c>
      <c r="E39" s="1"/>
    </row>
    <row r="40" spans="1:7" s="46" customFormat="1" ht="36" customHeight="1" thickBot="1" x14ac:dyDescent="0.3">
      <c r="A40" s="55" t="s">
        <v>87</v>
      </c>
      <c r="B40" s="44">
        <v>90935624629</v>
      </c>
      <c r="C40" s="30" t="s">
        <v>0</v>
      </c>
      <c r="D40" s="45">
        <v>16.809999999999999</v>
      </c>
      <c r="E40" s="31" t="s">
        <v>50</v>
      </c>
      <c r="G40" s="47"/>
    </row>
    <row r="41" spans="1:7" ht="36" customHeight="1" thickBot="1" x14ac:dyDescent="0.3">
      <c r="A41" s="32" t="s">
        <v>6</v>
      </c>
      <c r="B41" s="33"/>
      <c r="C41" s="34"/>
      <c r="D41" s="39">
        <f>D40</f>
        <v>16.809999999999999</v>
      </c>
      <c r="E41" s="31"/>
      <c r="G41" s="37"/>
    </row>
    <row r="42" spans="1:7" s="46" customFormat="1" ht="36" customHeight="1" thickBot="1" x14ac:dyDescent="0.3">
      <c r="A42" s="55" t="s">
        <v>49</v>
      </c>
      <c r="B42" s="44">
        <v>63073332379</v>
      </c>
      <c r="C42" s="30" t="s">
        <v>13</v>
      </c>
      <c r="D42" s="45">
        <v>3475.8</v>
      </c>
      <c r="E42" s="31" t="s">
        <v>50</v>
      </c>
      <c r="G42" s="47"/>
    </row>
    <row r="43" spans="1:7" ht="36" customHeight="1" thickBot="1" x14ac:dyDescent="0.3">
      <c r="A43" s="32" t="s">
        <v>6</v>
      </c>
      <c r="B43" s="33"/>
      <c r="C43" s="34"/>
      <c r="D43" s="39">
        <f>D42</f>
        <v>3475.8</v>
      </c>
      <c r="E43" s="31"/>
      <c r="G43" s="37"/>
    </row>
    <row r="44" spans="1:7" s="43" customFormat="1" ht="36" customHeight="1" thickBot="1" x14ac:dyDescent="0.3">
      <c r="A44" s="55" t="s">
        <v>20</v>
      </c>
      <c r="B44" s="57">
        <v>81793146560</v>
      </c>
      <c r="C44" s="55" t="s">
        <v>13</v>
      </c>
      <c r="D44" s="58">
        <v>69.08</v>
      </c>
      <c r="E44" s="59" t="s">
        <v>22</v>
      </c>
      <c r="G44" s="60"/>
    </row>
    <row r="45" spans="1:7" s="46" customFormat="1" ht="36" customHeight="1" thickBot="1" x14ac:dyDescent="0.3">
      <c r="A45" s="55" t="s">
        <v>20</v>
      </c>
      <c r="B45" s="57">
        <v>81793146560</v>
      </c>
      <c r="C45" s="55" t="s">
        <v>13</v>
      </c>
      <c r="D45" s="58">
        <v>29.41</v>
      </c>
      <c r="E45" s="59" t="s">
        <v>22</v>
      </c>
    </row>
    <row r="46" spans="1:7" s="43" customFormat="1" ht="36" customHeight="1" thickBot="1" x14ac:dyDescent="0.3">
      <c r="A46" s="32" t="s">
        <v>6</v>
      </c>
      <c r="B46" s="33"/>
      <c r="C46" s="34"/>
      <c r="D46" s="39">
        <f>D44+D45</f>
        <v>98.49</v>
      </c>
      <c r="E46" s="30"/>
      <c r="G46" s="60"/>
    </row>
    <row r="47" spans="1:7" s="43" customFormat="1" ht="36" customHeight="1" thickBot="1" x14ac:dyDescent="0.3">
      <c r="A47" s="55" t="s">
        <v>29</v>
      </c>
      <c r="B47" s="57">
        <v>33061586626</v>
      </c>
      <c r="C47" s="55" t="s">
        <v>0</v>
      </c>
      <c r="D47" s="58">
        <v>109.5</v>
      </c>
      <c r="E47" s="59" t="s">
        <v>22</v>
      </c>
    </row>
    <row r="48" spans="1:7" ht="36" customHeight="1" thickBot="1" x14ac:dyDescent="0.3">
      <c r="A48" s="32" t="s">
        <v>6</v>
      </c>
      <c r="B48" s="33"/>
      <c r="C48" s="34"/>
      <c r="D48" s="39">
        <f>D47</f>
        <v>109.5</v>
      </c>
      <c r="E48" s="30"/>
    </row>
    <row r="49" spans="1:7" s="43" customFormat="1" ht="36" customHeight="1" thickBot="1" x14ac:dyDescent="0.3">
      <c r="A49" s="55" t="s">
        <v>63</v>
      </c>
      <c r="B49" s="57">
        <v>87311810356</v>
      </c>
      <c r="C49" s="55" t="s">
        <v>65</v>
      </c>
      <c r="D49" s="58">
        <v>58.14</v>
      </c>
      <c r="E49" s="59" t="s">
        <v>22</v>
      </c>
    </row>
    <row r="50" spans="1:7" s="43" customFormat="1" ht="36" customHeight="1" thickBot="1" x14ac:dyDescent="0.3">
      <c r="A50" s="55" t="s">
        <v>63</v>
      </c>
      <c r="B50" s="57">
        <v>87311810356</v>
      </c>
      <c r="C50" s="55" t="s">
        <v>65</v>
      </c>
      <c r="D50" s="58">
        <v>8.65</v>
      </c>
      <c r="E50" s="59" t="s">
        <v>22</v>
      </c>
    </row>
    <row r="51" spans="1:7" ht="36" customHeight="1" thickBot="1" x14ac:dyDescent="0.3">
      <c r="A51" s="32" t="s">
        <v>6</v>
      </c>
      <c r="B51" s="33"/>
      <c r="C51" s="34"/>
      <c r="D51" s="39">
        <f>D49+D50</f>
        <v>66.790000000000006</v>
      </c>
      <c r="E51" s="30"/>
    </row>
    <row r="52" spans="1:7" s="46" customFormat="1" ht="36" customHeight="1" thickBot="1" x14ac:dyDescent="0.3">
      <c r="A52" s="30" t="s">
        <v>62</v>
      </c>
      <c r="B52" s="44">
        <v>84923155727</v>
      </c>
      <c r="C52" s="30" t="s">
        <v>0</v>
      </c>
      <c r="D52" s="45">
        <v>52.78</v>
      </c>
      <c r="E52" s="30" t="s">
        <v>19</v>
      </c>
      <c r="G52" s="47"/>
    </row>
    <row r="53" spans="1:7" s="46" customFormat="1" ht="36.75" customHeight="1" thickBot="1" x14ac:dyDescent="0.3">
      <c r="A53" s="32" t="s">
        <v>6</v>
      </c>
      <c r="B53" s="33"/>
      <c r="C53" s="34"/>
      <c r="D53" s="39">
        <f>D52</f>
        <v>52.78</v>
      </c>
      <c r="E53" s="30"/>
      <c r="G53" s="47"/>
    </row>
    <row r="54" spans="1:7" s="43" customFormat="1" ht="36" customHeight="1" thickBot="1" x14ac:dyDescent="0.3">
      <c r="A54" s="30" t="s">
        <v>25</v>
      </c>
      <c r="B54" s="44">
        <v>89406825003</v>
      </c>
      <c r="C54" s="30" t="s">
        <v>0</v>
      </c>
      <c r="D54" s="45">
        <v>13.91</v>
      </c>
      <c r="E54" s="30" t="s">
        <v>19</v>
      </c>
    </row>
    <row r="55" spans="1:7" s="46" customFormat="1" ht="36" customHeight="1" thickBot="1" x14ac:dyDescent="0.3">
      <c r="A55" s="30" t="s">
        <v>25</v>
      </c>
      <c r="B55" s="44">
        <v>89406825003</v>
      </c>
      <c r="C55" s="30" t="s">
        <v>0</v>
      </c>
      <c r="D55" s="45">
        <v>233.56</v>
      </c>
      <c r="E55" s="30" t="s">
        <v>19</v>
      </c>
    </row>
    <row r="56" spans="1:7" s="46" customFormat="1" ht="36.75" customHeight="1" thickBot="1" x14ac:dyDescent="0.3">
      <c r="A56" s="32" t="s">
        <v>6</v>
      </c>
      <c r="B56" s="33"/>
      <c r="C56" s="34"/>
      <c r="D56" s="39">
        <f>D54+D55</f>
        <v>247.47</v>
      </c>
      <c r="E56" s="30"/>
      <c r="G56" s="47"/>
    </row>
    <row r="57" spans="1:7" s="46" customFormat="1" ht="36" customHeight="1" thickBot="1" x14ac:dyDescent="0.3">
      <c r="A57" s="59" t="s">
        <v>55</v>
      </c>
      <c r="B57" s="44">
        <v>24292016879</v>
      </c>
      <c r="C57" s="30" t="s">
        <v>0</v>
      </c>
      <c r="D57" s="45">
        <v>68</v>
      </c>
      <c r="E57" s="31" t="s">
        <v>19</v>
      </c>
    </row>
    <row r="58" spans="1:7" ht="36" customHeight="1" thickBot="1" x14ac:dyDescent="0.3">
      <c r="A58" s="32" t="s">
        <v>6</v>
      </c>
      <c r="B58" s="33"/>
      <c r="C58" s="34"/>
      <c r="D58" s="39">
        <v>68</v>
      </c>
      <c r="E58" s="30"/>
    </row>
    <row r="59" spans="1:7" s="46" customFormat="1" ht="36" customHeight="1" thickBot="1" x14ac:dyDescent="0.3">
      <c r="A59" s="59" t="s">
        <v>88</v>
      </c>
      <c r="B59" s="44">
        <v>41303279138</v>
      </c>
      <c r="C59" s="30" t="s">
        <v>0</v>
      </c>
      <c r="D59" s="45">
        <v>100</v>
      </c>
      <c r="E59" s="31" t="s">
        <v>19</v>
      </c>
    </row>
    <row r="60" spans="1:7" ht="36" customHeight="1" thickBot="1" x14ac:dyDescent="0.3">
      <c r="A60" s="32" t="s">
        <v>6</v>
      </c>
      <c r="B60" s="33"/>
      <c r="C60" s="34"/>
      <c r="D60" s="39">
        <f>D59</f>
        <v>100</v>
      </c>
      <c r="E60" s="30"/>
    </row>
    <row r="61" spans="1:7" s="46" customFormat="1" ht="36" customHeight="1" thickBot="1" x14ac:dyDescent="0.3">
      <c r="A61" s="55" t="s">
        <v>57</v>
      </c>
      <c r="B61" s="44">
        <v>71981294715</v>
      </c>
      <c r="C61" s="30" t="s">
        <v>58</v>
      </c>
      <c r="D61" s="45">
        <v>136.25</v>
      </c>
      <c r="E61" s="31" t="s">
        <v>26</v>
      </c>
      <c r="G61" s="47"/>
    </row>
    <row r="62" spans="1:7" ht="36" customHeight="1" thickBot="1" x14ac:dyDescent="0.3">
      <c r="A62" s="32" t="s">
        <v>6</v>
      </c>
      <c r="B62" s="33"/>
      <c r="C62" s="34"/>
      <c r="D62" s="39">
        <f>D61</f>
        <v>136.25</v>
      </c>
      <c r="E62" s="30"/>
    </row>
    <row r="63" spans="1:7" s="46" customFormat="1" ht="36" customHeight="1" thickBot="1" x14ac:dyDescent="0.3">
      <c r="A63" s="55" t="s">
        <v>31</v>
      </c>
      <c r="B63" s="44"/>
      <c r="C63" s="30" t="s">
        <v>35</v>
      </c>
      <c r="D63" s="45">
        <v>250</v>
      </c>
      <c r="E63" s="31" t="s">
        <v>38</v>
      </c>
    </row>
    <row r="64" spans="1:7" ht="36" customHeight="1" thickBot="1" x14ac:dyDescent="0.3">
      <c r="A64" s="32" t="s">
        <v>6</v>
      </c>
      <c r="B64" s="33"/>
      <c r="C64" s="34"/>
      <c r="D64" s="39">
        <v>250</v>
      </c>
      <c r="E64" s="30"/>
    </row>
    <row r="65" spans="1:7" s="46" customFormat="1" ht="36" customHeight="1" thickBot="1" x14ac:dyDescent="0.3">
      <c r="A65" s="55" t="s">
        <v>32</v>
      </c>
      <c r="B65" s="44"/>
      <c r="C65" s="30" t="s">
        <v>36</v>
      </c>
      <c r="D65" s="45">
        <v>200</v>
      </c>
      <c r="E65" s="31" t="s">
        <v>38</v>
      </c>
      <c r="G65" s="47"/>
    </row>
    <row r="66" spans="1:7" ht="36" customHeight="1" thickBot="1" x14ac:dyDescent="0.3">
      <c r="A66" s="32" t="s">
        <v>6</v>
      </c>
      <c r="B66" s="33"/>
      <c r="C66" s="34"/>
      <c r="D66" s="39">
        <v>200</v>
      </c>
      <c r="E66" s="30"/>
    </row>
    <row r="67" spans="1:7" s="46" customFormat="1" ht="36" customHeight="1" thickBot="1" x14ac:dyDescent="0.3">
      <c r="A67" s="55" t="s">
        <v>34</v>
      </c>
      <c r="B67" s="44"/>
      <c r="C67" s="30" t="s">
        <v>37</v>
      </c>
      <c r="D67" s="45">
        <v>300</v>
      </c>
      <c r="E67" s="31" t="s">
        <v>38</v>
      </c>
      <c r="G67" s="47"/>
    </row>
    <row r="68" spans="1:7" ht="36" customHeight="1" thickBot="1" x14ac:dyDescent="0.3">
      <c r="A68" s="32" t="s">
        <v>6</v>
      </c>
      <c r="B68" s="33"/>
      <c r="C68" s="34"/>
      <c r="D68" s="39">
        <v>300</v>
      </c>
      <c r="E68" s="30"/>
    </row>
    <row r="69" spans="1:7" s="43" customFormat="1" ht="36" customHeight="1" thickBot="1" x14ac:dyDescent="0.3">
      <c r="A69" s="55" t="s">
        <v>61</v>
      </c>
      <c r="B69" s="57">
        <v>25272825447</v>
      </c>
      <c r="C69" s="55" t="s">
        <v>0</v>
      </c>
      <c r="D69" s="58">
        <v>1575</v>
      </c>
      <c r="E69" s="59" t="s">
        <v>51</v>
      </c>
      <c r="G69" s="60"/>
    </row>
    <row r="70" spans="1:7" ht="36" customHeight="1" thickBot="1" x14ac:dyDescent="0.3">
      <c r="A70" s="32" t="s">
        <v>6</v>
      </c>
      <c r="B70" s="33"/>
      <c r="C70" s="34"/>
      <c r="D70" s="39">
        <f>D69</f>
        <v>1575</v>
      </c>
      <c r="E70" s="30"/>
      <c r="G70" s="37"/>
    </row>
    <row r="71" spans="1:7" s="43" customFormat="1" ht="36" customHeight="1" thickBot="1" x14ac:dyDescent="0.3">
      <c r="A71" s="55" t="s">
        <v>75</v>
      </c>
      <c r="B71" s="57">
        <v>15526597734</v>
      </c>
      <c r="C71" s="55" t="s">
        <v>13</v>
      </c>
      <c r="D71" s="58">
        <v>42.06</v>
      </c>
      <c r="E71" s="59" t="s">
        <v>51</v>
      </c>
      <c r="G71" s="60"/>
    </row>
    <row r="72" spans="1:7" ht="36" customHeight="1" thickBot="1" x14ac:dyDescent="0.3">
      <c r="A72" s="32" t="s">
        <v>6</v>
      </c>
      <c r="B72" s="33"/>
      <c r="C72" s="34"/>
      <c r="D72" s="39">
        <f>D71</f>
        <v>42.06</v>
      </c>
      <c r="E72" s="30"/>
      <c r="G72" s="37"/>
    </row>
    <row r="73" spans="1:7" s="46" customFormat="1" ht="36" customHeight="1" thickBot="1" x14ac:dyDescent="0.3">
      <c r="A73" s="55" t="s">
        <v>59</v>
      </c>
      <c r="B73" s="44">
        <v>36978292106</v>
      </c>
      <c r="C73" s="30" t="s">
        <v>0</v>
      </c>
      <c r="D73" s="45">
        <v>49.78</v>
      </c>
      <c r="E73" s="31" t="s">
        <v>28</v>
      </c>
      <c r="G73" s="47"/>
    </row>
    <row r="74" spans="1:7" ht="36" customHeight="1" thickBot="1" x14ac:dyDescent="0.3">
      <c r="A74" s="32" t="s">
        <v>6</v>
      </c>
      <c r="B74" s="33"/>
      <c r="C74" s="34"/>
      <c r="D74" s="39">
        <f>D73</f>
        <v>49.78</v>
      </c>
      <c r="E74" s="30"/>
    </row>
    <row r="75" spans="1:7" s="46" customFormat="1" ht="36" customHeight="1" thickBot="1" x14ac:dyDescent="0.3">
      <c r="A75" s="55" t="s">
        <v>60</v>
      </c>
      <c r="B75" s="44">
        <v>11469787133</v>
      </c>
      <c r="C75" s="30" t="s">
        <v>21</v>
      </c>
      <c r="D75" s="45">
        <v>87.1</v>
      </c>
      <c r="E75" s="31" t="s">
        <v>28</v>
      </c>
      <c r="G75" s="47"/>
    </row>
    <row r="76" spans="1:7" ht="36" customHeight="1" thickBot="1" x14ac:dyDescent="0.3">
      <c r="A76" s="32" t="s">
        <v>6</v>
      </c>
      <c r="B76" s="33"/>
      <c r="C76" s="34"/>
      <c r="D76" s="39">
        <f>D75</f>
        <v>87.1</v>
      </c>
      <c r="E76" s="30"/>
    </row>
    <row r="77" spans="1:7" s="46" customFormat="1" ht="36" customHeight="1" thickBot="1" x14ac:dyDescent="0.3">
      <c r="A77" s="30" t="s">
        <v>39</v>
      </c>
      <c r="B77" s="44">
        <v>73616495394</v>
      </c>
      <c r="C77" s="30" t="s">
        <v>40</v>
      </c>
      <c r="D77" s="45">
        <v>19465.88</v>
      </c>
      <c r="E77" s="30" t="s">
        <v>28</v>
      </c>
    </row>
    <row r="78" spans="1:7" ht="36" customHeight="1" thickBot="1" x14ac:dyDescent="0.3">
      <c r="A78" s="9" t="s">
        <v>6</v>
      </c>
      <c r="B78" s="11"/>
      <c r="C78" s="10"/>
      <c r="D78" s="40">
        <f>D77</f>
        <v>19465.88</v>
      </c>
      <c r="E78" s="1"/>
    </row>
    <row r="79" spans="1:7" s="46" customFormat="1" ht="36" customHeight="1" thickBot="1" x14ac:dyDescent="0.3">
      <c r="A79" s="30" t="s">
        <v>41</v>
      </c>
      <c r="B79" s="44">
        <v>20015843182</v>
      </c>
      <c r="C79" s="30" t="s">
        <v>35</v>
      </c>
      <c r="D79" s="45">
        <v>136.99</v>
      </c>
      <c r="E79" s="30" t="s">
        <v>42</v>
      </c>
    </row>
    <row r="80" spans="1:7" s="46" customFormat="1" ht="36" customHeight="1" thickBot="1" x14ac:dyDescent="0.3">
      <c r="A80" s="30" t="s">
        <v>41</v>
      </c>
      <c r="B80" s="44">
        <v>20015843182</v>
      </c>
      <c r="C80" s="30" t="s">
        <v>35</v>
      </c>
      <c r="D80" s="45">
        <v>183.54</v>
      </c>
      <c r="E80" s="30" t="s">
        <v>42</v>
      </c>
    </row>
    <row r="81" spans="1:9" ht="36" customHeight="1" thickBot="1" x14ac:dyDescent="0.3">
      <c r="A81" s="9" t="s">
        <v>6</v>
      </c>
      <c r="B81" s="11"/>
      <c r="C81" s="10"/>
      <c r="D81" s="40">
        <f>D79+D80</f>
        <v>320.52999999999997</v>
      </c>
      <c r="E81" s="1"/>
    </row>
    <row r="82" spans="1:9" s="46" customFormat="1" ht="36" customHeight="1" thickBot="1" x14ac:dyDescent="0.3">
      <c r="A82" s="30" t="s">
        <v>43</v>
      </c>
      <c r="B82" s="44">
        <v>65603308073</v>
      </c>
      <c r="C82" s="30" t="s">
        <v>36</v>
      </c>
      <c r="D82" s="45">
        <v>139.65</v>
      </c>
      <c r="E82" s="30" t="s">
        <v>42</v>
      </c>
    </row>
    <row r="83" spans="1:9" s="46" customFormat="1" ht="36" customHeight="1" thickBot="1" x14ac:dyDescent="0.3">
      <c r="A83" s="30" t="s">
        <v>43</v>
      </c>
      <c r="B83" s="44">
        <v>65603308073</v>
      </c>
      <c r="C83" s="30" t="s">
        <v>36</v>
      </c>
      <c r="D83" s="45">
        <v>194.18</v>
      </c>
      <c r="E83" s="30" t="s">
        <v>42</v>
      </c>
    </row>
    <row r="84" spans="1:9" ht="38.25" customHeight="1" thickBot="1" x14ac:dyDescent="0.3">
      <c r="A84" s="9" t="s">
        <v>6</v>
      </c>
      <c r="B84" s="11"/>
      <c r="C84" s="10"/>
      <c r="D84" s="40">
        <f>D82+D83</f>
        <v>333.83000000000004</v>
      </c>
      <c r="E84" s="1"/>
    </row>
    <row r="85" spans="1:9" s="46" customFormat="1" ht="36" customHeight="1" thickBot="1" x14ac:dyDescent="0.3">
      <c r="A85" s="30" t="s">
        <v>44</v>
      </c>
      <c r="B85" s="62" t="s">
        <v>45</v>
      </c>
      <c r="C85" s="30" t="s">
        <v>37</v>
      </c>
      <c r="D85" s="45">
        <v>59.63</v>
      </c>
      <c r="E85" s="30" t="s">
        <v>42</v>
      </c>
    </row>
    <row r="86" spans="1:9" s="46" customFormat="1" ht="36" customHeight="1" thickBot="1" x14ac:dyDescent="0.3">
      <c r="A86" s="30" t="s">
        <v>44</v>
      </c>
      <c r="B86" s="62" t="s">
        <v>45</v>
      </c>
      <c r="C86" s="30" t="s">
        <v>37</v>
      </c>
      <c r="D86" s="63">
        <v>80.83</v>
      </c>
      <c r="E86" s="30" t="s">
        <v>42</v>
      </c>
    </row>
    <row r="87" spans="1:9" ht="36" customHeight="1" thickBot="1" x14ac:dyDescent="0.3">
      <c r="A87" s="48" t="s">
        <v>6</v>
      </c>
      <c r="B87" s="49"/>
      <c r="C87" s="50"/>
      <c r="D87" s="51">
        <f>D85+D86</f>
        <v>140.46</v>
      </c>
      <c r="E87" s="1"/>
    </row>
    <row r="88" spans="1:9" s="46" customFormat="1" ht="36" customHeight="1" thickBot="1" x14ac:dyDescent="0.3">
      <c r="A88" s="55" t="s">
        <v>27</v>
      </c>
      <c r="B88" s="44">
        <v>85821130368</v>
      </c>
      <c r="C88" s="30" t="s">
        <v>21</v>
      </c>
      <c r="D88" s="45">
        <v>74.989999999999995</v>
      </c>
      <c r="E88" s="31" t="s">
        <v>54</v>
      </c>
      <c r="G88" s="47"/>
    </row>
    <row r="89" spans="1:9" s="46" customFormat="1" ht="36" customHeight="1" thickBot="1" x14ac:dyDescent="0.3">
      <c r="A89" s="55" t="s">
        <v>27</v>
      </c>
      <c r="B89" s="44">
        <v>85821130368</v>
      </c>
      <c r="C89" s="30" t="s">
        <v>21</v>
      </c>
      <c r="D89" s="45">
        <v>1.66</v>
      </c>
      <c r="E89" s="31" t="s">
        <v>70</v>
      </c>
      <c r="G89" s="47"/>
    </row>
    <row r="90" spans="1:9" ht="36" customHeight="1" thickBot="1" x14ac:dyDescent="0.3">
      <c r="A90" s="32" t="s">
        <v>6</v>
      </c>
      <c r="B90" s="33"/>
      <c r="C90" s="34"/>
      <c r="D90" s="39">
        <f>D88+D89</f>
        <v>76.649999999999991</v>
      </c>
      <c r="E90" s="30"/>
    </row>
    <row r="91" spans="1:9" s="43" customFormat="1" ht="36" customHeight="1" thickBot="1" x14ac:dyDescent="0.3">
      <c r="A91" s="59" t="s">
        <v>83</v>
      </c>
      <c r="B91" s="57">
        <v>41011515037</v>
      </c>
      <c r="C91" s="55" t="s">
        <v>0</v>
      </c>
      <c r="D91" s="58">
        <v>107.75</v>
      </c>
      <c r="E91" s="59" t="s">
        <v>76</v>
      </c>
      <c r="G91" s="60"/>
    </row>
    <row r="92" spans="1:9" ht="36" customHeight="1" thickBot="1" x14ac:dyDescent="0.3">
      <c r="A92" s="32"/>
      <c r="B92" s="33"/>
      <c r="C92" s="34"/>
      <c r="D92" s="39">
        <v>107.75</v>
      </c>
      <c r="E92" s="30"/>
      <c r="G92" s="37"/>
    </row>
    <row r="93" spans="1:9" s="46" customFormat="1" ht="36" customHeight="1" thickBot="1" x14ac:dyDescent="0.3">
      <c r="A93" s="30" t="s">
        <v>71</v>
      </c>
      <c r="B93" s="44">
        <v>18683136487</v>
      </c>
      <c r="C93" s="30" t="s">
        <v>21</v>
      </c>
      <c r="D93" s="45">
        <f>92.89+185.78</f>
        <v>278.67</v>
      </c>
      <c r="E93" s="31" t="s">
        <v>85</v>
      </c>
    </row>
    <row r="94" spans="1:9" s="46" customFormat="1" ht="36" customHeight="1" thickBot="1" x14ac:dyDescent="0.3">
      <c r="A94" s="30" t="s">
        <v>71</v>
      </c>
      <c r="B94" s="44">
        <v>18683136487</v>
      </c>
      <c r="C94" s="30" t="s">
        <v>21</v>
      </c>
      <c r="D94" s="45">
        <v>0.01</v>
      </c>
      <c r="E94" s="31" t="s">
        <v>86</v>
      </c>
    </row>
    <row r="95" spans="1:9" ht="36" customHeight="1" thickBot="1" x14ac:dyDescent="0.3">
      <c r="A95" s="9" t="s">
        <v>6</v>
      </c>
      <c r="B95" s="11"/>
      <c r="C95" s="10"/>
      <c r="D95" s="40">
        <f>D93+D94</f>
        <v>278.68</v>
      </c>
      <c r="E95" s="1"/>
      <c r="G95" s="37"/>
    </row>
    <row r="96" spans="1:9" s="43" customFormat="1" ht="45" customHeight="1" thickBot="1" x14ac:dyDescent="0.3">
      <c r="A96" s="59" t="s">
        <v>84</v>
      </c>
      <c r="B96" s="57">
        <v>36998794856</v>
      </c>
      <c r="C96" s="55" t="s">
        <v>21</v>
      </c>
      <c r="D96" s="58">
        <v>124</v>
      </c>
      <c r="E96" s="59" t="s">
        <v>74</v>
      </c>
      <c r="I96" s="60"/>
    </row>
    <row r="97" spans="1:10" ht="36" customHeight="1" thickBot="1" x14ac:dyDescent="0.3">
      <c r="A97" s="32"/>
      <c r="B97" s="33"/>
      <c r="C97" s="34"/>
      <c r="D97" s="39">
        <v>124</v>
      </c>
      <c r="E97" s="30"/>
      <c r="G97" s="37"/>
      <c r="I97" s="37"/>
      <c r="J97" s="37"/>
    </row>
    <row r="98" spans="1:10" s="46" customFormat="1" ht="36" customHeight="1" thickBot="1" x14ac:dyDescent="0.3">
      <c r="A98" s="19" t="s">
        <v>68</v>
      </c>
      <c r="B98" s="20"/>
      <c r="C98" s="20"/>
      <c r="D98" s="67">
        <f>D11+D13+D37+D19+D22+D25+D27+D31+D29+D33+D35+D39+D41+D43+D46+D48+D51+D53+D56+D58+D60+D62+D64+D66+D68+D70+D15+D72+D74+D76+D78+D81+D84+D87+D90+D92+D95+D97</f>
        <v>32253.570000000003</v>
      </c>
      <c r="E98" s="68"/>
      <c r="F98" s="47"/>
      <c r="G98" s="47"/>
      <c r="H98" s="47"/>
      <c r="I98" s="47"/>
    </row>
    <row r="99" spans="1:10" ht="36" customHeight="1" x14ac:dyDescent="0.25">
      <c r="G99" s="37"/>
    </row>
    <row r="100" spans="1:10" ht="36" customHeight="1" x14ac:dyDescent="0.25">
      <c r="D100" s="41" t="s">
        <v>17</v>
      </c>
      <c r="G100" s="37"/>
      <c r="I100" s="37"/>
    </row>
    <row r="101" spans="1:10" x14ac:dyDescent="0.25">
      <c r="G101" s="37"/>
    </row>
    <row r="102" spans="1:10" x14ac:dyDescent="0.25">
      <c r="G102" s="37"/>
    </row>
    <row r="103" spans="1:10" x14ac:dyDescent="0.25">
      <c r="H103" s="37"/>
    </row>
    <row r="104" spans="1:10" x14ac:dyDescent="0.25">
      <c r="G104" s="37"/>
    </row>
    <row r="105" spans="1:10" x14ac:dyDescent="0.25">
      <c r="F105" s="37"/>
    </row>
    <row r="111" spans="1:10" x14ac:dyDescent="0.25">
      <c r="E111" s="37"/>
    </row>
    <row r="115" spans="4:4" x14ac:dyDescent="0.25">
      <c r="D115" s="42"/>
    </row>
    <row r="117" spans="4:4" x14ac:dyDescent="0.25">
      <c r="D117" s="42"/>
    </row>
  </sheetData>
  <mergeCells count="2">
    <mergeCell ref="A7:E7"/>
    <mergeCell ref="D98:E98"/>
  </mergeCells>
  <pageMargins left="0.7" right="0.7" top="0.75" bottom="0.75" header="0.3" footer="0.3"/>
  <pageSetup paperSize="9" orientation="portrait" r:id="rId1"/>
  <ignoredErrors>
    <ignoredError sqref="B85" numberStoredAsText="1"/>
    <ignoredError sqref="D9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B1" workbookViewId="0">
      <selection activeCell="B17" sqref="B17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38.85546875" customWidth="1"/>
  </cols>
  <sheetData>
    <row r="1" spans="1:6" ht="15.75" thickBot="1" x14ac:dyDescent="0.3"/>
    <row r="2" spans="1:6" s="4" customFormat="1" ht="18.75" customHeight="1" thickBot="1" x14ac:dyDescent="0.3">
      <c r="A2" s="22"/>
      <c r="B2" s="71" t="s">
        <v>14</v>
      </c>
      <c r="C2" s="71"/>
    </row>
    <row r="3" spans="1:6" s="4" customFormat="1" ht="18.75" customHeight="1" thickBot="1" x14ac:dyDescent="0.3">
      <c r="A3" s="22"/>
      <c r="B3" s="23" t="s">
        <v>15</v>
      </c>
      <c r="C3" s="23"/>
    </row>
    <row r="4" spans="1:6" s="4" customFormat="1" ht="18.75" customHeight="1" thickBot="1" x14ac:dyDescent="0.3">
      <c r="A4" s="22"/>
      <c r="B4" s="23" t="s">
        <v>16</v>
      </c>
      <c r="C4" s="23"/>
    </row>
    <row r="5" spans="1:6" ht="18.75" customHeight="1" thickBot="1" x14ac:dyDescent="0.3">
      <c r="A5" s="24"/>
      <c r="B5" s="72"/>
      <c r="C5" s="72"/>
    </row>
    <row r="6" spans="1:6" s="12" customFormat="1" ht="41.25" customHeight="1" thickBot="1" x14ac:dyDescent="0.3">
      <c r="A6" s="25"/>
      <c r="B6" s="69" t="s">
        <v>67</v>
      </c>
      <c r="C6" s="70"/>
    </row>
    <row r="7" spans="1:6" s="4" customFormat="1" ht="45.75" customHeight="1" thickBot="1" x14ac:dyDescent="0.3">
      <c r="A7" s="13" t="s">
        <v>8</v>
      </c>
      <c r="B7" s="26" t="s">
        <v>7</v>
      </c>
      <c r="C7" s="27" t="s">
        <v>5</v>
      </c>
      <c r="E7" s="52"/>
    </row>
    <row r="8" spans="1:6" ht="36" customHeight="1" thickBot="1" x14ac:dyDescent="0.3">
      <c r="A8" s="3" t="s">
        <v>9</v>
      </c>
      <c r="B8" s="53">
        <f>16691.57+8275.23+1206+1764.86+177789.71</f>
        <v>205727.37</v>
      </c>
      <c r="C8" s="16" t="s">
        <v>23</v>
      </c>
      <c r="E8" s="37"/>
    </row>
    <row r="9" spans="1:6" ht="36" customHeight="1" thickBot="1" x14ac:dyDescent="0.3">
      <c r="A9" s="1"/>
      <c r="B9" s="53">
        <f>2754.11+1365.42+144.72+28985.79</f>
        <v>33250.04</v>
      </c>
      <c r="C9" s="16" t="s">
        <v>11</v>
      </c>
      <c r="E9" s="37"/>
    </row>
    <row r="10" spans="1:6" ht="36" customHeight="1" thickBot="1" x14ac:dyDescent="0.3">
      <c r="A10" s="1"/>
      <c r="B10" s="53">
        <f>2000+400+100+8600+662.16</f>
        <v>11762.16</v>
      </c>
      <c r="C10" s="16" t="s">
        <v>30</v>
      </c>
      <c r="E10" s="37"/>
    </row>
    <row r="11" spans="1:6" ht="36" customHeight="1" thickBot="1" x14ac:dyDescent="0.3">
      <c r="A11" s="1"/>
      <c r="B11" s="53">
        <f>999.46+56.99+101.2+4282.21+170.36</f>
        <v>5610.22</v>
      </c>
      <c r="C11" s="16" t="s">
        <v>12</v>
      </c>
    </row>
    <row r="12" spans="1:6" ht="36" customHeight="1" thickBot="1" x14ac:dyDescent="0.3">
      <c r="A12" s="1"/>
      <c r="B12" s="53">
        <f>508.68+630</f>
        <v>1138.68</v>
      </c>
      <c r="C12" s="16" t="s">
        <v>33</v>
      </c>
    </row>
    <row r="13" spans="1:6" ht="36" customHeight="1" thickBot="1" x14ac:dyDescent="0.3">
      <c r="A13" s="1"/>
      <c r="B13" s="53">
        <v>583.78</v>
      </c>
      <c r="C13" s="16" t="s">
        <v>91</v>
      </c>
    </row>
    <row r="14" spans="1:6" ht="36" customHeight="1" thickBot="1" x14ac:dyDescent="0.3">
      <c r="A14" s="2"/>
      <c r="B14" s="54">
        <v>582</v>
      </c>
      <c r="C14" s="15" t="s">
        <v>24</v>
      </c>
      <c r="E14" s="37"/>
      <c r="F14" s="37"/>
    </row>
    <row r="15" spans="1:6" ht="36" customHeight="1" thickBot="1" x14ac:dyDescent="0.3">
      <c r="A15" s="2"/>
      <c r="B15" s="54">
        <f>424.2+303</f>
        <v>727.2</v>
      </c>
      <c r="C15" s="56" t="s">
        <v>90</v>
      </c>
      <c r="E15" s="37"/>
      <c r="F15" s="37"/>
    </row>
    <row r="16" spans="1:6" ht="36" customHeight="1" thickBot="1" x14ac:dyDescent="0.3">
      <c r="A16" s="2"/>
      <c r="B16" s="35">
        <f>SUM(B8:B15)</f>
        <v>259381.45</v>
      </c>
      <c r="C16" s="21" t="s">
        <v>69</v>
      </c>
      <c r="E16" s="37"/>
    </row>
    <row r="17" spans="1:6" ht="36" customHeight="1" thickBot="1" x14ac:dyDescent="0.3">
      <c r="A17" s="14" t="s">
        <v>10</v>
      </c>
      <c r="F17" s="37"/>
    </row>
    <row r="18" spans="1:6" x14ac:dyDescent="0.25">
      <c r="C18" t="s">
        <v>17</v>
      </c>
      <c r="F18" s="37"/>
    </row>
    <row r="54" spans="4:4" x14ac:dyDescent="0.25">
      <c r="D54" t="e">
        <f>'Kategorija 2'!E=D53+D51+D49+D47+D45+D43+D41+D39+D35+D33+D37+D31+D28+D26+D23+D21+D16+D14+D11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2025-05-21T07:46:46Z</dcterms:modified>
</cp:coreProperties>
</file>