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2025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49" i="1"/>
  <c r="D42" i="1"/>
  <c r="D35" i="1"/>
  <c r="D25" i="1"/>
  <c r="D46" i="1"/>
  <c r="D11" i="1"/>
  <c r="B16" i="2" l="1"/>
  <c r="B11" i="2" l="1"/>
  <c r="B10" i="2"/>
  <c r="B9" i="2"/>
  <c r="B8" i="2"/>
  <c r="D15" i="1"/>
  <c r="D13" i="1"/>
  <c r="D79" i="1"/>
  <c r="D53" i="1" l="1"/>
  <c r="D51" i="1"/>
  <c r="D19" i="1"/>
  <c r="D29" i="1"/>
  <c r="D88" i="1"/>
  <c r="D31" i="1" l="1"/>
  <c r="D27" i="1"/>
  <c r="D21" i="1"/>
  <c r="D90" i="1" l="1"/>
  <c r="D77" i="1"/>
  <c r="D75" i="1"/>
  <c r="D71" i="1"/>
  <c r="D44" i="1" l="1"/>
  <c r="D83" i="1"/>
  <c r="D17" i="1" l="1"/>
  <c r="D67" i="1" l="1"/>
  <c r="D55" i="1"/>
  <c r="D69" i="1" l="1"/>
  <c r="D65" i="1" l="1"/>
  <c r="D54" i="2" l="1"/>
  <c r="D39" i="1" l="1"/>
</calcChain>
</file>

<file path=xl/sharedStrings.xml><?xml version="1.0" encoding="utf-8"?>
<sst xmlns="http://schemas.openxmlformats.org/spreadsheetml/2006/main" count="204" uniqueCount="89">
  <si>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</si>
  <si>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</si>
  <si>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</si>
  <si>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</si>
  <si>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</si>
  <si>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</si>
  <si>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</si>
  <si>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</si>
  <si>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</si>
  <si>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</si>
  <si>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</si>
  <si>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</si>
  <si>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</si>
  <si>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</si>
  <si>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</si>
  <si>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</si>
  <si>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</si>
  <si>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</si>
  <si>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</si>
  <si>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</si>
  <si>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</si>
  <si>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 xml:space="preserve">Zagreb 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</si>
  <si>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</si>
  <si>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</si>
  <si>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</si>
  <si>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</si>
  <si>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 xml:space="preserve">3238-Računalne usluge </t>
  </si>
  <si>
    <t>Financijska agencija</t>
  </si>
  <si>
    <t>3239-Ostale usluge</t>
  </si>
  <si>
    <t xml:space="preserve">Inovativni Zadar d.o.o. </t>
  </si>
  <si>
    <t xml:space="preserve">3121- Ostali rashodi za zaposlene </t>
  </si>
  <si>
    <t>Zdenka Supičić Špralja</t>
  </si>
  <si>
    <t xml:space="preserve">Marko Džaja </t>
  </si>
  <si>
    <t>3211-Službena putovanja</t>
  </si>
  <si>
    <t xml:space="preserve">Jovan Bogdan </t>
  </si>
  <si>
    <t xml:space="preserve">Silba </t>
  </si>
  <si>
    <t>Veli Iž</t>
  </si>
  <si>
    <t>Olib</t>
  </si>
  <si>
    <t>3235-Zakupnine i najmanine</t>
  </si>
  <si>
    <t>Rafael j.d.o.o.</t>
  </si>
  <si>
    <t>Nin</t>
  </si>
  <si>
    <t>Jadranka obrt za trgovinu</t>
  </si>
  <si>
    <t xml:space="preserve">3239-Ostale usluge </t>
  </si>
  <si>
    <t>Provišta d.o.o.</t>
  </si>
  <si>
    <t>Poljoprivredna zadruga Olib</t>
  </si>
  <si>
    <t>04253989405</t>
  </si>
  <si>
    <t>3239- Ostale usluge</t>
  </si>
  <si>
    <t>3221-Uredski materija i ostali materijalni rashodi</t>
  </si>
  <si>
    <t>Optimus Lab d.o.o.</t>
  </si>
  <si>
    <t>Čakovec</t>
  </si>
  <si>
    <t>Javna vatrogasna postrojba Zadar</t>
  </si>
  <si>
    <t>Opti Print Adria  d.o.o.</t>
  </si>
  <si>
    <t xml:space="preserve">Mediteran Security d.o.o. </t>
  </si>
  <si>
    <t xml:space="preserve">Hrvatska pošta d.d. </t>
  </si>
  <si>
    <t>Velika Gorica</t>
  </si>
  <si>
    <t>Kone d.o.o.</t>
  </si>
  <si>
    <t>Pevex d.d.</t>
  </si>
  <si>
    <t>Sesvete</t>
  </si>
  <si>
    <t>Obrt AUTO KLJUČ, obrt za kopiranje ključeva, fotokopiranje i oštrenje, vl. Samira Kulenović</t>
  </si>
  <si>
    <t>INFORMACIJE O TROŠENJU SREDSTAVA ZA SRPANJ 2025.</t>
  </si>
  <si>
    <t>Ukupno za srpanj 2025.</t>
  </si>
  <si>
    <t>UKUPNO ZA SRPANJ 025.</t>
  </si>
  <si>
    <t>HEP-OPSKRBA D.O.O.</t>
  </si>
  <si>
    <t>3223- Energija</t>
  </si>
  <si>
    <t>Narodne novine d.d.</t>
  </si>
  <si>
    <t xml:space="preserve">3299- Ostale nespomenute usluge </t>
  </si>
  <si>
    <t>Arija Nova d.o.o.</t>
  </si>
  <si>
    <t xml:space="preserve">Natural power d.d. </t>
  </si>
  <si>
    <t xml:space="preserve">Ravnice Dalmacija </t>
  </si>
  <si>
    <t>BRKO j.d.o.o.</t>
  </si>
  <si>
    <t>O-K-TEH d.o.o.</t>
  </si>
  <si>
    <t>37- Ostale naknade građanima i kućanstvima u novcu</t>
  </si>
  <si>
    <t>E store j.d.o.o.</t>
  </si>
  <si>
    <t>3291- Naknada članovima povjerenstva</t>
  </si>
  <si>
    <t>DUBROVNIK SUN d.o.o. putnička agencija</t>
  </si>
  <si>
    <t>Dubrovnik</t>
  </si>
  <si>
    <t>Bibinje</t>
  </si>
  <si>
    <t>HEP ELEKTRA D.O.O.</t>
  </si>
  <si>
    <t xml:space="preserve"> PA-GO ZADAR Vl. KLARICA GORDANA</t>
  </si>
  <si>
    <t>Čistoća d.o.o. Zadar</t>
  </si>
  <si>
    <t>BLISS, obrt za turizam, vl. Kristijan Kotlar</t>
  </si>
  <si>
    <t>3237-Intelektualne i osobne usluge</t>
  </si>
  <si>
    <t>Zavod za integralnu kontrolu d.o.o.</t>
  </si>
  <si>
    <t>TISKARSKI OBRT SKORIĆ, VL. DENIS SKORIĆ</t>
  </si>
  <si>
    <t xml:space="preserve">83573049849 </t>
  </si>
  <si>
    <t>4223-Oprema za održavanje i zaštitu</t>
  </si>
  <si>
    <t>3299- Ostale nespomenute usluge</t>
  </si>
  <si>
    <t>Tornado interijeri d.o.o.</t>
  </si>
  <si>
    <t>Zavod za javno zdravstvo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</si>
</sst>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1" fillId="2" borderId="9" xfId="0" applyFont="1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4" fontId="4" fillId="0" borderId="0" xfId="0" applyNumberFormat="1" applyFont="1"/>
    <xf numFmtId="164" fontId="0" fillId="0" borderId="1" xfId="0" applyNumberFormat="1" applyFill="1" applyBorder="1"/>
    <xf numFmtId="164" fontId="5" fillId="0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4" fontId="0" fillId="0" borderId="0" xfId="0" applyNumberFormat="1" applyFont="1" applyFill="1"/>
    <xf numFmtId="0" fontId="0" fillId="0" borderId="1" xfId="0" applyFill="1" applyBorder="1" applyAlignment="1">
      <alignment horizontal="left" wrapText="1"/>
    </xf>
    <xf numFmtId="0" fontId="0" fillId="5" borderId="0" xfId="0" applyFill="1"/>
    <xf numFmtId="4" fontId="0" fillId="5" borderId="0" xfId="0" applyNumberFormat="1" applyFill="1"/>
    <xf numFmtId="0" fontId="5" fillId="3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0"/>
  <sheetViews>
    <sheetView tabSelected="1" zoomScaleNormal="100" workbookViewId="0">
      <selection activeCell="H79" sqref="H79"/>
    </sheetView>
  </sheetViews>
  <sheetFormatPr defaultColWidth="16.5703125" defaultRowHeight="15" x14ac:dyDescent="0.25"/>
  <cols>
    <col min="1" max="1" width="36.85546875" customWidth="1"/>
    <col min="2" max="3" width="16.5703125" customWidth="1"/>
    <col min="4" max="4" width="16.5703125" style="41" customWidth="1"/>
    <col min="5" max="5" width="22.85546875" customWidth="1"/>
  </cols>
  <sheetData>
    <row r="3" spans="1:7" s="4" customFormat="1" ht="18.75" customHeight="1" x14ac:dyDescent="0.25">
      <c r="A3" s="5" t="s">
        <v>14</v>
      </c>
      <c r="B3" s="6"/>
      <c r="C3" s="6"/>
      <c r="D3" s="38"/>
      <c r="E3" s="7"/>
    </row>
    <row r="4" spans="1:7" s="4" customFormat="1" ht="18.75" customHeight="1" x14ac:dyDescent="0.25">
      <c r="A4" s="5" t="s">
        <v>15</v>
      </c>
      <c r="B4" s="6"/>
      <c r="C4" s="6"/>
      <c r="D4" s="38"/>
      <c r="E4" s="7"/>
    </row>
    <row r="5" spans="1:7" s="4" customFormat="1" ht="18.75" customHeight="1" x14ac:dyDescent="0.25">
      <c r="A5" s="5" t="s">
        <v>16</v>
      </c>
      <c r="B5" s="6"/>
      <c r="C5" s="6"/>
      <c r="D5" s="38"/>
      <c r="E5" s="7"/>
    </row>
    <row r="6" spans="1:7" ht="15.75" thickBot="1" x14ac:dyDescent="0.3">
      <c r="A6" s="29"/>
      <c r="B6" s="28"/>
      <c r="C6" s="28"/>
      <c r="D6" s="36"/>
      <c r="E6" s="28"/>
    </row>
    <row r="7" spans="1:7" s="8" customFormat="1" ht="27.75" customHeight="1" thickBot="1" x14ac:dyDescent="0.3">
      <c r="A7" s="67" t="s">
        <v>59</v>
      </c>
      <c r="B7" s="68"/>
      <c r="C7" s="68"/>
      <c r="D7" s="68"/>
      <c r="E7" s="69"/>
    </row>
    <row r="8" spans="1:7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7" s="43" customFormat="1" ht="38.25" customHeight="1" thickBot="1" x14ac:dyDescent="0.3">
      <c r="A9" s="55" t="s">
        <v>74</v>
      </c>
      <c r="B9" s="56">
        <v>60174672203</v>
      </c>
      <c r="C9" s="55" t="s">
        <v>75</v>
      </c>
      <c r="D9" s="57">
        <v>349.5</v>
      </c>
      <c r="E9" s="58" t="s">
        <v>33</v>
      </c>
    </row>
    <row r="10" spans="1:7" s="43" customFormat="1" ht="38.25" customHeight="1" thickBot="1" x14ac:dyDescent="0.3">
      <c r="A10" s="55" t="s">
        <v>74</v>
      </c>
      <c r="B10" s="56">
        <v>60174672203</v>
      </c>
      <c r="C10" s="55" t="s">
        <v>75</v>
      </c>
      <c r="D10" s="57">
        <v>349.5</v>
      </c>
      <c r="E10" s="58" t="s">
        <v>33</v>
      </c>
    </row>
    <row r="11" spans="1:7" s="46" customFormat="1" ht="36" customHeight="1" thickBot="1" x14ac:dyDescent="0.3">
      <c r="A11" s="32" t="s">
        <v>6</v>
      </c>
      <c r="B11" s="33"/>
      <c r="C11" s="34"/>
      <c r="D11" s="39">
        <f>D9+D10</f>
        <v>699</v>
      </c>
      <c r="E11" s="30"/>
      <c r="G11" s="47"/>
    </row>
    <row r="12" spans="1:7" s="46" customFormat="1" ht="36" customHeight="1" thickBot="1" x14ac:dyDescent="0.3">
      <c r="A12" s="55" t="s">
        <v>18</v>
      </c>
      <c r="B12" s="44">
        <v>47612356838</v>
      </c>
      <c r="C12" s="30" t="s">
        <v>0</v>
      </c>
      <c r="D12" s="45">
        <v>239.23</v>
      </c>
      <c r="E12" s="31" t="s">
        <v>47</v>
      </c>
      <c r="G12" s="47"/>
    </row>
    <row r="13" spans="1:7" s="46" customFormat="1" ht="36" customHeight="1" thickBot="1" x14ac:dyDescent="0.3">
      <c r="A13" s="32" t="s">
        <v>6</v>
      </c>
      <c r="B13" s="33"/>
      <c r="C13" s="34"/>
      <c r="D13" s="39">
        <f>D12</f>
        <v>239.23</v>
      </c>
      <c r="E13" s="30"/>
      <c r="G13" s="47"/>
    </row>
    <row r="14" spans="1:7" s="46" customFormat="1" ht="36" customHeight="1" thickBot="1" x14ac:dyDescent="0.3">
      <c r="A14" s="55" t="s">
        <v>72</v>
      </c>
      <c r="B14" s="44">
        <v>53097723816</v>
      </c>
      <c r="C14" s="30" t="s">
        <v>0</v>
      </c>
      <c r="D14" s="45">
        <v>139</v>
      </c>
      <c r="E14" s="31" t="s">
        <v>47</v>
      </c>
      <c r="G14" s="47"/>
    </row>
    <row r="15" spans="1:7" s="46" customFormat="1" ht="36" customHeight="1" thickBot="1" x14ac:dyDescent="0.3">
      <c r="A15" s="32" t="s">
        <v>6</v>
      </c>
      <c r="B15" s="33"/>
      <c r="C15" s="34"/>
      <c r="D15" s="39">
        <f>D14</f>
        <v>139</v>
      </c>
      <c r="E15" s="30"/>
      <c r="G15" s="47"/>
    </row>
    <row r="16" spans="1:7" s="43" customFormat="1" ht="47.25" customHeight="1" thickBot="1" x14ac:dyDescent="0.3">
      <c r="A16" s="58" t="s">
        <v>58</v>
      </c>
      <c r="B16" s="56">
        <v>77852558421</v>
      </c>
      <c r="C16" s="55" t="s">
        <v>0</v>
      </c>
      <c r="D16" s="57">
        <v>12</v>
      </c>
      <c r="E16" s="58" t="s">
        <v>47</v>
      </c>
    </row>
    <row r="17" spans="1:7" s="46" customFormat="1" ht="36" customHeight="1" thickBot="1" x14ac:dyDescent="0.3">
      <c r="A17" s="32" t="s">
        <v>6</v>
      </c>
      <c r="B17" s="33"/>
      <c r="C17" s="34"/>
      <c r="D17" s="39">
        <f>D16</f>
        <v>12</v>
      </c>
      <c r="E17" s="30"/>
      <c r="G17" s="47"/>
    </row>
    <row r="18" spans="1:7" s="43" customFormat="1" ht="47.25" customHeight="1" thickBot="1" x14ac:dyDescent="0.3">
      <c r="A18" s="58" t="s">
        <v>69</v>
      </c>
      <c r="B18" s="56">
        <v>23204053876</v>
      </c>
      <c r="C18" s="55" t="s">
        <v>0</v>
      </c>
      <c r="D18" s="57">
        <v>58.8</v>
      </c>
      <c r="E18" s="58" t="s">
        <v>47</v>
      </c>
    </row>
    <row r="19" spans="1:7" s="46" customFormat="1" ht="36" customHeight="1" thickBot="1" x14ac:dyDescent="0.3">
      <c r="A19" s="32" t="s">
        <v>6</v>
      </c>
      <c r="B19" s="33"/>
      <c r="C19" s="34"/>
      <c r="D19" s="39">
        <f>D18</f>
        <v>58.8</v>
      </c>
      <c r="E19" s="30"/>
      <c r="G19" s="47"/>
    </row>
    <row r="20" spans="1:7" s="43" customFormat="1" ht="38.25" customHeight="1" thickBot="1" x14ac:dyDescent="0.3">
      <c r="A20" s="55" t="s">
        <v>67</v>
      </c>
      <c r="B20" s="56">
        <v>50223583447</v>
      </c>
      <c r="C20" s="55" t="s">
        <v>21</v>
      </c>
      <c r="D20" s="57">
        <v>125</v>
      </c>
      <c r="E20" s="58" t="s">
        <v>47</v>
      </c>
    </row>
    <row r="21" spans="1:7" s="46" customFormat="1" ht="36" customHeight="1" thickBot="1" x14ac:dyDescent="0.3">
      <c r="A21" s="32" t="s">
        <v>6</v>
      </c>
      <c r="B21" s="33"/>
      <c r="C21" s="34"/>
      <c r="D21" s="39">
        <f>D20</f>
        <v>125</v>
      </c>
      <c r="E21" s="30"/>
      <c r="G21" s="47"/>
    </row>
    <row r="22" spans="1:7" s="43" customFormat="1" ht="38.25" customHeight="1" thickBot="1" x14ac:dyDescent="0.3">
      <c r="A22" s="55" t="s">
        <v>56</v>
      </c>
      <c r="B22" s="56">
        <v>73660371074</v>
      </c>
      <c r="C22" s="55" t="s">
        <v>57</v>
      </c>
      <c r="D22" s="57">
        <v>30.78</v>
      </c>
      <c r="E22" s="58" t="s">
        <v>47</v>
      </c>
    </row>
    <row r="23" spans="1:7" s="43" customFormat="1" ht="38.25" customHeight="1" thickBot="1" x14ac:dyDescent="0.3">
      <c r="A23" s="55" t="s">
        <v>56</v>
      </c>
      <c r="B23" s="56">
        <v>73660371074</v>
      </c>
      <c r="C23" s="55" t="s">
        <v>57</v>
      </c>
      <c r="D23" s="57">
        <v>149.85</v>
      </c>
      <c r="E23" s="58" t="s">
        <v>47</v>
      </c>
    </row>
    <row r="24" spans="1:7" s="43" customFormat="1" ht="38.25" customHeight="1" thickBot="1" x14ac:dyDescent="0.3">
      <c r="A24" s="55" t="s">
        <v>56</v>
      </c>
      <c r="B24" s="56">
        <v>73660371074</v>
      </c>
      <c r="C24" s="55" t="s">
        <v>57</v>
      </c>
      <c r="D24" s="57">
        <v>191.14</v>
      </c>
      <c r="E24" s="58" t="s">
        <v>47</v>
      </c>
    </row>
    <row r="25" spans="1:7" s="46" customFormat="1" ht="36" customHeight="1" thickBot="1" x14ac:dyDescent="0.3">
      <c r="A25" s="32" t="s">
        <v>6</v>
      </c>
      <c r="B25" s="33"/>
      <c r="C25" s="34"/>
      <c r="D25" s="39">
        <f>D22+D23+D24</f>
        <v>371.77</v>
      </c>
      <c r="E25" s="30"/>
      <c r="G25" s="47"/>
    </row>
    <row r="26" spans="1:7" s="43" customFormat="1" ht="38.25" customHeight="1" thickBot="1" x14ac:dyDescent="0.3">
      <c r="A26" s="55" t="s">
        <v>87</v>
      </c>
      <c r="B26" s="56">
        <v>70926298073</v>
      </c>
      <c r="C26" s="55" t="s">
        <v>76</v>
      </c>
      <c r="D26" s="57">
        <v>18.14</v>
      </c>
      <c r="E26" s="58" t="s">
        <v>47</v>
      </c>
    </row>
    <row r="27" spans="1:7" s="46" customFormat="1" ht="36" customHeight="1" thickBot="1" x14ac:dyDescent="0.3">
      <c r="A27" s="32" t="s">
        <v>6</v>
      </c>
      <c r="B27" s="33"/>
      <c r="C27" s="34"/>
      <c r="D27" s="39">
        <f>D26</f>
        <v>18.14</v>
      </c>
      <c r="E27" s="30"/>
      <c r="G27" s="47"/>
    </row>
    <row r="28" spans="1:7" s="43" customFormat="1" ht="38.25" customHeight="1" thickBot="1" x14ac:dyDescent="0.3">
      <c r="A28" s="55" t="s">
        <v>68</v>
      </c>
      <c r="B28" s="56">
        <v>65012694007</v>
      </c>
      <c r="C28" s="55" t="s">
        <v>0</v>
      </c>
      <c r="D28" s="57">
        <v>10.75</v>
      </c>
      <c r="E28" s="58" t="s">
        <v>47</v>
      </c>
    </row>
    <row r="29" spans="1:7" s="46" customFormat="1" ht="36" customHeight="1" thickBot="1" x14ac:dyDescent="0.3">
      <c r="A29" s="32" t="s">
        <v>6</v>
      </c>
      <c r="B29" s="33"/>
      <c r="C29" s="34"/>
      <c r="D29" s="39">
        <f>D28</f>
        <v>10.75</v>
      </c>
      <c r="E29" s="30"/>
      <c r="G29" s="47"/>
    </row>
    <row r="30" spans="1:7" s="43" customFormat="1" ht="38.25" customHeight="1" thickBot="1" x14ac:dyDescent="0.3">
      <c r="A30" s="55" t="s">
        <v>64</v>
      </c>
      <c r="B30" s="56">
        <v>64546066176</v>
      </c>
      <c r="C30" s="55" t="s">
        <v>21</v>
      </c>
      <c r="D30" s="57">
        <v>275.5</v>
      </c>
      <c r="E30" s="58" t="s">
        <v>47</v>
      </c>
    </row>
    <row r="31" spans="1:7" s="46" customFormat="1" ht="36" customHeight="1" thickBot="1" x14ac:dyDescent="0.3">
      <c r="A31" s="32" t="s">
        <v>6</v>
      </c>
      <c r="B31" s="33"/>
      <c r="C31" s="34"/>
      <c r="D31" s="39">
        <f>D30</f>
        <v>275.5</v>
      </c>
      <c r="E31" s="30"/>
      <c r="G31" s="47"/>
    </row>
    <row r="32" spans="1:7" s="46" customFormat="1" ht="36" customHeight="1" thickBot="1" x14ac:dyDescent="0.3">
      <c r="A32" s="55" t="s">
        <v>62</v>
      </c>
      <c r="B32" s="44">
        <v>63073332379</v>
      </c>
      <c r="C32" s="30" t="s">
        <v>13</v>
      </c>
      <c r="D32" s="45">
        <v>87.54</v>
      </c>
      <c r="E32" s="31" t="s">
        <v>63</v>
      </c>
      <c r="G32" s="47"/>
    </row>
    <row r="33" spans="1:7" s="46" customFormat="1" ht="36" customHeight="1" thickBot="1" x14ac:dyDescent="0.3">
      <c r="A33" s="55" t="s">
        <v>62</v>
      </c>
      <c r="B33" s="44">
        <v>63073332379</v>
      </c>
      <c r="C33" s="30" t="s">
        <v>13</v>
      </c>
      <c r="D33" s="45">
        <v>2859.35</v>
      </c>
      <c r="E33" s="31" t="s">
        <v>63</v>
      </c>
      <c r="G33" s="47"/>
    </row>
    <row r="34" spans="1:7" s="46" customFormat="1" ht="36" customHeight="1" thickBot="1" x14ac:dyDescent="0.3">
      <c r="A34" s="55" t="s">
        <v>62</v>
      </c>
      <c r="B34" s="44">
        <v>63073332379</v>
      </c>
      <c r="C34" s="30" t="s">
        <v>13</v>
      </c>
      <c r="D34" s="45">
        <v>1588.95</v>
      </c>
      <c r="E34" s="31" t="s">
        <v>63</v>
      </c>
      <c r="G34" s="47"/>
    </row>
    <row r="35" spans="1:7" ht="36" customHeight="1" thickBot="1" x14ac:dyDescent="0.3">
      <c r="A35" s="32" t="s">
        <v>6</v>
      </c>
      <c r="B35" s="33"/>
      <c r="C35" s="34"/>
      <c r="D35" s="39">
        <f>D32+D33+D34</f>
        <v>4535.84</v>
      </c>
      <c r="E35" s="31"/>
      <c r="G35" s="37"/>
    </row>
    <row r="36" spans="1:7" s="46" customFormat="1" ht="36" customHeight="1" thickBot="1" x14ac:dyDescent="0.3">
      <c r="A36" s="55" t="s">
        <v>77</v>
      </c>
      <c r="B36" s="44">
        <v>43965974818</v>
      </c>
      <c r="C36" s="30" t="s">
        <v>21</v>
      </c>
      <c r="D36" s="45">
        <v>18.96</v>
      </c>
      <c r="E36" s="31" t="s">
        <v>63</v>
      </c>
      <c r="G36" s="47"/>
    </row>
    <row r="37" spans="1:7" ht="36" customHeight="1" thickBot="1" x14ac:dyDescent="0.3">
      <c r="A37" s="32" t="s">
        <v>6</v>
      </c>
      <c r="B37" s="33"/>
      <c r="C37" s="34"/>
      <c r="D37" s="39">
        <v>18.96</v>
      </c>
      <c r="E37" s="31"/>
      <c r="G37" s="37"/>
    </row>
    <row r="38" spans="1:7" s="43" customFormat="1" ht="36" customHeight="1" thickBot="1" x14ac:dyDescent="0.3">
      <c r="A38" s="55" t="s">
        <v>29</v>
      </c>
      <c r="B38" s="56">
        <v>33061586626</v>
      </c>
      <c r="C38" s="55" t="s">
        <v>0</v>
      </c>
      <c r="D38" s="57">
        <v>109.5</v>
      </c>
      <c r="E38" s="58" t="s">
        <v>22</v>
      </c>
    </row>
    <row r="39" spans="1:7" s="46" customFormat="1" ht="36" customHeight="1" thickBot="1" x14ac:dyDescent="0.3">
      <c r="A39" s="32" t="s">
        <v>6</v>
      </c>
      <c r="B39" s="33"/>
      <c r="C39" s="34"/>
      <c r="D39" s="39">
        <f>D38</f>
        <v>109.5</v>
      </c>
      <c r="E39" s="30"/>
    </row>
    <row r="40" spans="1:7" s="43" customFormat="1" ht="36" customHeight="1" thickBot="1" x14ac:dyDescent="0.3">
      <c r="A40" s="55" t="s">
        <v>20</v>
      </c>
      <c r="B40" s="56">
        <v>81793146560</v>
      </c>
      <c r="C40" s="55" t="s">
        <v>13</v>
      </c>
      <c r="D40" s="57">
        <v>69.08</v>
      </c>
      <c r="E40" s="58" t="s">
        <v>22</v>
      </c>
      <c r="G40" s="59"/>
    </row>
    <row r="41" spans="1:7" s="46" customFormat="1" ht="36" customHeight="1" thickBot="1" x14ac:dyDescent="0.3">
      <c r="A41" s="55" t="s">
        <v>20</v>
      </c>
      <c r="B41" s="56">
        <v>81793146560</v>
      </c>
      <c r="C41" s="55" t="s">
        <v>13</v>
      </c>
      <c r="D41" s="57">
        <v>29.2</v>
      </c>
      <c r="E41" s="58" t="s">
        <v>22</v>
      </c>
    </row>
    <row r="42" spans="1:7" s="43" customFormat="1" ht="36" customHeight="1" thickBot="1" x14ac:dyDescent="0.3">
      <c r="A42" s="32" t="s">
        <v>6</v>
      </c>
      <c r="B42" s="33"/>
      <c r="C42" s="34"/>
      <c r="D42" s="39">
        <f>D40+D41</f>
        <v>98.28</v>
      </c>
      <c r="E42" s="30"/>
      <c r="G42" s="59"/>
    </row>
    <row r="43" spans="1:7" s="43" customFormat="1" ht="36" customHeight="1" thickBot="1" x14ac:dyDescent="0.3">
      <c r="A43" s="55" t="s">
        <v>53</v>
      </c>
      <c r="B43" s="56">
        <v>87311810356</v>
      </c>
      <c r="C43" s="55" t="s">
        <v>54</v>
      </c>
      <c r="D43" s="57">
        <v>64.680000000000007</v>
      </c>
      <c r="E43" s="58" t="s">
        <v>22</v>
      </c>
      <c r="G43" s="59"/>
    </row>
    <row r="44" spans="1:7" s="46" customFormat="1" ht="36" customHeight="1" thickBot="1" x14ac:dyDescent="0.3">
      <c r="A44" s="32" t="s">
        <v>6</v>
      </c>
      <c r="B44" s="33"/>
      <c r="C44" s="34"/>
      <c r="D44" s="39">
        <f>D43</f>
        <v>64.680000000000007</v>
      </c>
      <c r="E44" s="30"/>
    </row>
    <row r="45" spans="1:7" s="46" customFormat="1" ht="36" customHeight="1" thickBot="1" x14ac:dyDescent="0.3">
      <c r="A45" s="30" t="s">
        <v>25</v>
      </c>
      <c r="B45" s="44">
        <v>89406825003</v>
      </c>
      <c r="C45" s="30" t="s">
        <v>0</v>
      </c>
      <c r="D45" s="45">
        <v>157.61000000000001</v>
      </c>
      <c r="E45" s="30" t="s">
        <v>19</v>
      </c>
    </row>
    <row r="46" spans="1:7" s="61" customFormat="1" ht="36.75" customHeight="1" thickBot="1" x14ac:dyDescent="0.3">
      <c r="A46" s="32" t="s">
        <v>6</v>
      </c>
      <c r="B46" s="33"/>
      <c r="C46" s="34"/>
      <c r="D46" s="39">
        <f>D45</f>
        <v>157.61000000000001</v>
      </c>
      <c r="E46" s="34"/>
      <c r="G46" s="62"/>
    </row>
    <row r="47" spans="1:7" s="46" customFormat="1" ht="36" customHeight="1" thickBot="1" x14ac:dyDescent="0.3">
      <c r="A47" s="30" t="s">
        <v>88</v>
      </c>
      <c r="B47" s="44">
        <v>30765863795</v>
      </c>
      <c r="C47" s="30" t="s">
        <v>0</v>
      </c>
      <c r="D47" s="45">
        <v>85</v>
      </c>
      <c r="E47" s="30" t="s">
        <v>19</v>
      </c>
    </row>
    <row r="48" spans="1:7" s="46" customFormat="1" ht="36" customHeight="1" thickBot="1" x14ac:dyDescent="0.3">
      <c r="A48" s="30" t="s">
        <v>88</v>
      </c>
      <c r="B48" s="44">
        <v>30765863795</v>
      </c>
      <c r="C48" s="30" t="s">
        <v>0</v>
      </c>
      <c r="D48" s="45">
        <v>203.75</v>
      </c>
      <c r="E48" s="30" t="s">
        <v>19</v>
      </c>
    </row>
    <row r="49" spans="1:7" s="46" customFormat="1" ht="36.75" customHeight="1" thickBot="1" x14ac:dyDescent="0.3">
      <c r="A49" s="32" t="s">
        <v>6</v>
      </c>
      <c r="B49" s="33"/>
      <c r="C49" s="34"/>
      <c r="D49" s="39">
        <f>D47+D48</f>
        <v>288.75</v>
      </c>
      <c r="E49" s="30"/>
      <c r="G49" s="47"/>
    </row>
    <row r="50" spans="1:7" s="46" customFormat="1" ht="36" customHeight="1" thickBot="1" x14ac:dyDescent="0.3">
      <c r="A50" s="30" t="s">
        <v>78</v>
      </c>
      <c r="B50" s="44">
        <v>24292016879</v>
      </c>
      <c r="C50" s="30" t="s">
        <v>0</v>
      </c>
      <c r="D50" s="45">
        <v>68</v>
      </c>
      <c r="E50" s="30" t="s">
        <v>19</v>
      </c>
    </row>
    <row r="51" spans="1:7" s="46" customFormat="1" ht="36.75" customHeight="1" thickBot="1" x14ac:dyDescent="0.3">
      <c r="A51" s="32" t="s">
        <v>6</v>
      </c>
      <c r="B51" s="33"/>
      <c r="C51" s="34"/>
      <c r="D51" s="39">
        <f>D50</f>
        <v>68</v>
      </c>
      <c r="E51" s="30"/>
      <c r="G51" s="47"/>
    </row>
    <row r="52" spans="1:7" s="46" customFormat="1" ht="36" customHeight="1" thickBot="1" x14ac:dyDescent="0.3">
      <c r="A52" s="30" t="s">
        <v>79</v>
      </c>
      <c r="B52" s="44">
        <v>84923155727</v>
      </c>
      <c r="C52" s="30" t="s">
        <v>0</v>
      </c>
      <c r="D52" s="45">
        <v>52.78</v>
      </c>
      <c r="E52" s="30" t="s">
        <v>19</v>
      </c>
    </row>
    <row r="53" spans="1:7" s="46" customFormat="1" ht="36.75" customHeight="1" thickBot="1" x14ac:dyDescent="0.3">
      <c r="A53" s="32" t="s">
        <v>6</v>
      </c>
      <c r="B53" s="33"/>
      <c r="C53" s="34"/>
      <c r="D53" s="39">
        <f>D52</f>
        <v>52.78</v>
      </c>
      <c r="E53" s="30"/>
      <c r="G53" s="47"/>
    </row>
    <row r="54" spans="1:7" s="46" customFormat="1" ht="36" customHeight="1" thickBot="1" x14ac:dyDescent="0.3">
      <c r="A54" s="55" t="s">
        <v>48</v>
      </c>
      <c r="B54" s="44">
        <v>71981294715</v>
      </c>
      <c r="C54" s="30" t="s">
        <v>49</v>
      </c>
      <c r="D54" s="45">
        <v>136.25</v>
      </c>
      <c r="E54" s="31" t="s">
        <v>26</v>
      </c>
      <c r="G54" s="47"/>
    </row>
    <row r="55" spans="1:7" ht="36" customHeight="1" thickBot="1" x14ac:dyDescent="0.3">
      <c r="A55" s="32" t="s">
        <v>6</v>
      </c>
      <c r="B55" s="33"/>
      <c r="C55" s="34"/>
      <c r="D55" s="39">
        <f>D54</f>
        <v>136.25</v>
      </c>
      <c r="E55" s="30"/>
    </row>
    <row r="56" spans="1:7" s="46" customFormat="1" ht="36" customHeight="1" thickBot="1" x14ac:dyDescent="0.3">
      <c r="A56" s="55" t="s">
        <v>31</v>
      </c>
      <c r="B56" s="44"/>
      <c r="C56" s="30" t="s">
        <v>35</v>
      </c>
      <c r="D56" s="45">
        <v>125</v>
      </c>
      <c r="E56" s="31" t="s">
        <v>38</v>
      </c>
    </row>
    <row r="57" spans="1:7" ht="36" customHeight="1" thickBot="1" x14ac:dyDescent="0.3">
      <c r="A57" s="32" t="s">
        <v>6</v>
      </c>
      <c r="B57" s="33"/>
      <c r="C57" s="34"/>
      <c r="D57" s="39">
        <v>125</v>
      </c>
      <c r="E57" s="30"/>
    </row>
    <row r="58" spans="1:7" s="46" customFormat="1" ht="36" customHeight="1" thickBot="1" x14ac:dyDescent="0.3">
      <c r="A58" s="55" t="s">
        <v>32</v>
      </c>
      <c r="B58" s="44"/>
      <c r="C58" s="30" t="s">
        <v>36</v>
      </c>
      <c r="D58" s="45">
        <v>100</v>
      </c>
      <c r="E58" s="31" t="s">
        <v>38</v>
      </c>
      <c r="G58" s="47"/>
    </row>
    <row r="59" spans="1:7" ht="36" customHeight="1" thickBot="1" x14ac:dyDescent="0.3">
      <c r="A59" s="32" t="s">
        <v>6</v>
      </c>
      <c r="B59" s="33"/>
      <c r="C59" s="34"/>
      <c r="D59" s="39">
        <v>100</v>
      </c>
      <c r="E59" s="30"/>
    </row>
    <row r="60" spans="1:7" s="46" customFormat="1" ht="36" customHeight="1" thickBot="1" x14ac:dyDescent="0.3">
      <c r="A60" s="55" t="s">
        <v>34</v>
      </c>
      <c r="B60" s="44"/>
      <c r="C60" s="30" t="s">
        <v>37</v>
      </c>
      <c r="D60" s="45">
        <v>150</v>
      </c>
      <c r="E60" s="31" t="s">
        <v>38</v>
      </c>
      <c r="G60" s="47"/>
    </row>
    <row r="61" spans="1:7" ht="36" customHeight="1" thickBot="1" x14ac:dyDescent="0.3">
      <c r="A61" s="32" t="s">
        <v>6</v>
      </c>
      <c r="B61" s="33"/>
      <c r="C61" s="34"/>
      <c r="D61" s="39">
        <v>150</v>
      </c>
      <c r="E61" s="30"/>
    </row>
    <row r="62" spans="1:7" s="46" customFormat="1" ht="36" customHeight="1" thickBot="1" x14ac:dyDescent="0.3">
      <c r="A62" s="58" t="s">
        <v>80</v>
      </c>
      <c r="B62" s="44">
        <v>83139333425</v>
      </c>
      <c r="C62" s="30" t="s">
        <v>0</v>
      </c>
      <c r="D62" s="45">
        <v>660</v>
      </c>
      <c r="E62" s="31" t="s">
        <v>81</v>
      </c>
      <c r="G62" s="47"/>
    </row>
    <row r="63" spans="1:7" ht="36" customHeight="1" thickBot="1" x14ac:dyDescent="0.3">
      <c r="A63" s="32" t="s">
        <v>6</v>
      </c>
      <c r="B63" s="33"/>
      <c r="C63" s="34"/>
      <c r="D63" s="39">
        <v>660</v>
      </c>
      <c r="E63" s="30"/>
    </row>
    <row r="64" spans="1:7" s="43" customFormat="1" ht="36" customHeight="1" thickBot="1" x14ac:dyDescent="0.3">
      <c r="A64" s="55" t="s">
        <v>52</v>
      </c>
      <c r="B64" s="56">
        <v>25272825447</v>
      </c>
      <c r="C64" s="55" t="s">
        <v>0</v>
      </c>
      <c r="D64" s="57">
        <v>750</v>
      </c>
      <c r="E64" s="58" t="s">
        <v>46</v>
      </c>
      <c r="G64" s="59"/>
    </row>
    <row r="65" spans="1:7" ht="36" customHeight="1" thickBot="1" x14ac:dyDescent="0.3">
      <c r="A65" s="32" t="s">
        <v>6</v>
      </c>
      <c r="B65" s="33"/>
      <c r="C65" s="34"/>
      <c r="D65" s="39">
        <f>D64</f>
        <v>750</v>
      </c>
      <c r="E65" s="30"/>
      <c r="G65" s="37"/>
    </row>
    <row r="66" spans="1:7" s="46" customFormat="1" ht="36" customHeight="1" thickBot="1" x14ac:dyDescent="0.3">
      <c r="A66" s="55" t="s">
        <v>50</v>
      </c>
      <c r="B66" s="44">
        <v>36978292106</v>
      </c>
      <c r="C66" s="30" t="s">
        <v>0</v>
      </c>
      <c r="D66" s="45">
        <v>49.78</v>
      </c>
      <c r="E66" s="31" t="s">
        <v>28</v>
      </c>
      <c r="G66" s="47"/>
    </row>
    <row r="67" spans="1:7" ht="36" customHeight="1" thickBot="1" x14ac:dyDescent="0.3">
      <c r="A67" s="32" t="s">
        <v>6</v>
      </c>
      <c r="B67" s="33"/>
      <c r="C67" s="34"/>
      <c r="D67" s="39">
        <f>D66</f>
        <v>49.78</v>
      </c>
      <c r="E67" s="30"/>
    </row>
    <row r="68" spans="1:7" s="46" customFormat="1" ht="36" customHeight="1" thickBot="1" x14ac:dyDescent="0.3">
      <c r="A68" s="55" t="s">
        <v>51</v>
      </c>
      <c r="B68" s="44">
        <v>11469787133</v>
      </c>
      <c r="C68" s="30" t="s">
        <v>21</v>
      </c>
      <c r="D68" s="45">
        <v>87.1</v>
      </c>
      <c r="E68" s="31" t="s">
        <v>28</v>
      </c>
      <c r="G68" s="47"/>
    </row>
    <row r="69" spans="1:7" ht="36" customHeight="1" thickBot="1" x14ac:dyDescent="0.3">
      <c r="A69" s="32" t="s">
        <v>6</v>
      </c>
      <c r="B69" s="33"/>
      <c r="C69" s="34"/>
      <c r="D69" s="39">
        <f>D68</f>
        <v>87.1</v>
      </c>
      <c r="E69" s="30"/>
    </row>
    <row r="70" spans="1:7" s="46" customFormat="1" ht="36" customHeight="1" thickBot="1" x14ac:dyDescent="0.3">
      <c r="A70" s="55" t="s">
        <v>82</v>
      </c>
      <c r="B70" s="44">
        <v>51028550278</v>
      </c>
      <c r="C70" s="30" t="s">
        <v>13</v>
      </c>
      <c r="D70" s="45">
        <v>82.95</v>
      </c>
      <c r="E70" s="31" t="s">
        <v>28</v>
      </c>
      <c r="G70" s="47"/>
    </row>
    <row r="71" spans="1:7" ht="36" customHeight="1" thickBot="1" x14ac:dyDescent="0.3">
      <c r="A71" s="32" t="s">
        <v>6</v>
      </c>
      <c r="B71" s="33"/>
      <c r="C71" s="34"/>
      <c r="D71" s="39">
        <f>D70</f>
        <v>82.95</v>
      </c>
      <c r="E71" s="30"/>
    </row>
    <row r="72" spans="1:7" s="46" customFormat="1" ht="36" customHeight="1" thickBot="1" x14ac:dyDescent="0.3">
      <c r="A72" s="55" t="s">
        <v>55</v>
      </c>
      <c r="B72" s="44">
        <v>15526597734</v>
      </c>
      <c r="C72" s="30" t="s">
        <v>21</v>
      </c>
      <c r="D72" s="45">
        <v>42.06</v>
      </c>
      <c r="E72" s="31" t="s">
        <v>28</v>
      </c>
      <c r="G72" s="47"/>
    </row>
    <row r="73" spans="1:7" ht="36" customHeight="1" thickBot="1" x14ac:dyDescent="0.3">
      <c r="A73" s="32" t="s">
        <v>6</v>
      </c>
      <c r="B73" s="33"/>
      <c r="C73" s="34"/>
      <c r="D73" s="39">
        <v>42.06</v>
      </c>
      <c r="E73" s="30"/>
    </row>
    <row r="74" spans="1:7" s="43" customFormat="1" ht="38.25" customHeight="1" thickBot="1" x14ac:dyDescent="0.3">
      <c r="A74" s="55" t="s">
        <v>70</v>
      </c>
      <c r="B74" s="56">
        <v>37322381288</v>
      </c>
      <c r="C74" s="55" t="s">
        <v>21</v>
      </c>
      <c r="D74" s="57">
        <v>226.88</v>
      </c>
      <c r="E74" s="58" t="s">
        <v>42</v>
      </c>
      <c r="G74" s="59"/>
    </row>
    <row r="75" spans="1:7" ht="36" customHeight="1" thickBot="1" x14ac:dyDescent="0.3">
      <c r="A75" s="32" t="s">
        <v>6</v>
      </c>
      <c r="B75" s="33"/>
      <c r="C75" s="34"/>
      <c r="D75" s="39">
        <f>D74</f>
        <v>226.88</v>
      </c>
      <c r="E75" s="30"/>
      <c r="G75" s="37"/>
    </row>
    <row r="76" spans="1:7" s="43" customFormat="1" ht="38.25" customHeight="1" thickBot="1" x14ac:dyDescent="0.3">
      <c r="A76" s="58" t="s">
        <v>83</v>
      </c>
      <c r="B76" s="56">
        <v>92786975464</v>
      </c>
      <c r="C76" s="55" t="s">
        <v>76</v>
      </c>
      <c r="D76" s="57">
        <v>23.75</v>
      </c>
      <c r="E76" s="58" t="s">
        <v>42</v>
      </c>
      <c r="G76" s="59"/>
    </row>
    <row r="77" spans="1:7" ht="36" customHeight="1" thickBot="1" x14ac:dyDescent="0.3">
      <c r="A77" s="32" t="s">
        <v>6</v>
      </c>
      <c r="B77" s="33"/>
      <c r="C77" s="34"/>
      <c r="D77" s="39">
        <f>D76</f>
        <v>23.75</v>
      </c>
      <c r="E77" s="30"/>
      <c r="G77" s="37"/>
    </row>
    <row r="78" spans="1:7" s="46" customFormat="1" ht="36" customHeight="1" thickBot="1" x14ac:dyDescent="0.3">
      <c r="A78" s="30" t="s">
        <v>39</v>
      </c>
      <c r="B78" s="44">
        <v>73616495394</v>
      </c>
      <c r="C78" s="30" t="s">
        <v>40</v>
      </c>
      <c r="D78" s="45">
        <v>9800.77</v>
      </c>
      <c r="E78" s="30" t="s">
        <v>28</v>
      </c>
      <c r="F78" s="47"/>
    </row>
    <row r="79" spans="1:7" ht="36" customHeight="1" thickBot="1" x14ac:dyDescent="0.3">
      <c r="A79" s="9" t="s">
        <v>6</v>
      </c>
      <c r="B79" s="11"/>
      <c r="C79" s="10"/>
      <c r="D79" s="40">
        <f>D78</f>
        <v>9800.77</v>
      </c>
      <c r="E79" s="1"/>
    </row>
    <row r="80" spans="1:7" s="46" customFormat="1" ht="36" customHeight="1" thickBot="1" x14ac:dyDescent="0.3">
      <c r="A80" s="30" t="s">
        <v>41</v>
      </c>
      <c r="B80" s="44">
        <v>20015843182</v>
      </c>
      <c r="C80" s="30" t="s">
        <v>35</v>
      </c>
      <c r="D80" s="45">
        <v>83.79</v>
      </c>
      <c r="E80" s="30" t="s">
        <v>42</v>
      </c>
    </row>
    <row r="81" spans="1:9" ht="36" customHeight="1" thickBot="1" x14ac:dyDescent="0.3">
      <c r="A81" s="32" t="s">
        <v>6</v>
      </c>
      <c r="B81" s="11"/>
      <c r="C81" s="10"/>
      <c r="D81" s="40">
        <v>83.79</v>
      </c>
      <c r="E81" s="1"/>
    </row>
    <row r="82" spans="1:9" s="46" customFormat="1" ht="36" customHeight="1" thickBot="1" x14ac:dyDescent="0.3">
      <c r="A82" s="30" t="s">
        <v>43</v>
      </c>
      <c r="B82" s="44">
        <v>65603308073</v>
      </c>
      <c r="C82" s="30" t="s">
        <v>36</v>
      </c>
      <c r="D82" s="45">
        <v>93.1</v>
      </c>
      <c r="E82" s="30" t="s">
        <v>42</v>
      </c>
      <c r="F82" s="47"/>
    </row>
    <row r="83" spans="1:9" ht="38.25" customHeight="1" thickBot="1" x14ac:dyDescent="0.3">
      <c r="A83" s="9" t="s">
        <v>6</v>
      </c>
      <c r="B83" s="11"/>
      <c r="C83" s="10"/>
      <c r="D83" s="40">
        <f>D82</f>
        <v>93.1</v>
      </c>
      <c r="E83" s="1"/>
    </row>
    <row r="84" spans="1:9" s="46" customFormat="1" ht="36" customHeight="1" thickBot="1" x14ac:dyDescent="0.3">
      <c r="A84" s="30" t="s">
        <v>44</v>
      </c>
      <c r="B84" s="76" t="s">
        <v>45</v>
      </c>
      <c r="C84" s="30" t="s">
        <v>37</v>
      </c>
      <c r="D84" s="45">
        <v>39.75</v>
      </c>
      <c r="E84" s="30" t="s">
        <v>42</v>
      </c>
      <c r="F84" s="47"/>
    </row>
    <row r="85" spans="1:9" ht="36" customHeight="1" thickBot="1" x14ac:dyDescent="0.3">
      <c r="A85" s="48" t="s">
        <v>6</v>
      </c>
      <c r="B85" s="49"/>
      <c r="C85" s="50"/>
      <c r="D85" s="51">
        <v>39.75</v>
      </c>
      <c r="E85" s="1"/>
    </row>
    <row r="86" spans="1:9" s="46" customFormat="1" ht="36" customHeight="1" thickBot="1" x14ac:dyDescent="0.3">
      <c r="A86" s="55" t="s">
        <v>27</v>
      </c>
      <c r="B86" s="44">
        <v>85821130368</v>
      </c>
      <c r="C86" s="30" t="s">
        <v>21</v>
      </c>
      <c r="D86" s="45">
        <v>10.29</v>
      </c>
      <c r="E86" s="31" t="s">
        <v>86</v>
      </c>
      <c r="G86" s="47"/>
    </row>
    <row r="87" spans="1:9" s="46" customFormat="1" ht="36" customHeight="1" thickBot="1" x14ac:dyDescent="0.3">
      <c r="A87" s="55" t="s">
        <v>27</v>
      </c>
      <c r="B87" s="44">
        <v>85821130368</v>
      </c>
      <c r="C87" s="30" t="s">
        <v>21</v>
      </c>
      <c r="D87" s="45">
        <v>10.29</v>
      </c>
      <c r="E87" s="31" t="s">
        <v>65</v>
      </c>
      <c r="G87" s="47"/>
    </row>
    <row r="88" spans="1:9" ht="36" customHeight="1" thickBot="1" x14ac:dyDescent="0.3">
      <c r="A88" s="32" t="s">
        <v>6</v>
      </c>
      <c r="B88" s="33"/>
      <c r="C88" s="34"/>
      <c r="D88" s="39">
        <f>D87+D86</f>
        <v>20.58</v>
      </c>
      <c r="E88" s="30"/>
    </row>
    <row r="89" spans="1:9" s="43" customFormat="1" ht="36" customHeight="1" thickBot="1" x14ac:dyDescent="0.3">
      <c r="A89" s="58" t="s">
        <v>66</v>
      </c>
      <c r="B89" s="77" t="s">
        <v>84</v>
      </c>
      <c r="C89" s="55" t="s">
        <v>0</v>
      </c>
      <c r="D89" s="57">
        <v>1610</v>
      </c>
      <c r="E89" s="58" t="s">
        <v>85</v>
      </c>
      <c r="G89" s="59"/>
    </row>
    <row r="90" spans="1:9" ht="36" customHeight="1" thickBot="1" x14ac:dyDescent="0.3">
      <c r="A90" s="32" t="s">
        <v>6</v>
      </c>
      <c r="B90" s="33"/>
      <c r="C90" s="34"/>
      <c r="D90" s="39">
        <f>D89</f>
        <v>1610</v>
      </c>
      <c r="E90" s="30"/>
      <c r="G90" s="37"/>
    </row>
    <row r="91" spans="1:9" s="46" customFormat="1" ht="36" customHeight="1" thickBot="1" x14ac:dyDescent="0.3">
      <c r="A91" s="19" t="s">
        <v>61</v>
      </c>
      <c r="B91" s="20"/>
      <c r="C91" s="20"/>
      <c r="D91" s="70">
        <f>D11+D13+D15+D17+D19+D21+D25+D27+D29+D31+D35+D37+D39+D42+D44+D46+D49+D51+D53+D55+D57+D59+D61+D63+D65+D67+D69+D71+D73+D75+D77+D79+D81+D83+D85+D88+D90</f>
        <v>21425.350000000002</v>
      </c>
      <c r="E91" s="71"/>
      <c r="F91" s="47"/>
      <c r="G91" s="47"/>
    </row>
    <row r="92" spans="1:9" ht="36" customHeight="1" x14ac:dyDescent="0.25">
      <c r="G92" s="37"/>
    </row>
    <row r="93" spans="1:9" ht="36" customHeight="1" x14ac:dyDescent="0.25">
      <c r="D93" s="41" t="s">
        <v>17</v>
      </c>
      <c r="G93" s="37"/>
      <c r="H93" s="37"/>
      <c r="I93" s="37"/>
    </row>
    <row r="94" spans="1:9" x14ac:dyDescent="0.25">
      <c r="G94" s="37"/>
    </row>
    <row r="95" spans="1:9" x14ac:dyDescent="0.25">
      <c r="G95" s="37"/>
    </row>
    <row r="96" spans="1:9" x14ac:dyDescent="0.25">
      <c r="H96" s="37"/>
    </row>
    <row r="97" spans="4:7" x14ac:dyDescent="0.25">
      <c r="G97" s="37"/>
    </row>
    <row r="98" spans="4:7" x14ac:dyDescent="0.25">
      <c r="F98" s="37"/>
    </row>
    <row r="104" spans="4:7" x14ac:dyDescent="0.25">
      <c r="E104" s="37"/>
    </row>
    <row r="108" spans="4:7" x14ac:dyDescent="0.25">
      <c r="D108" s="42"/>
    </row>
    <row r="110" spans="4:7" x14ac:dyDescent="0.25">
      <c r="D110" s="42"/>
    </row>
  </sheetData>
  <mergeCells count="2">
    <mergeCell ref="A7:E7"/>
    <mergeCell ref="D91:E91"/>
  </mergeCells>
  <pageMargins left="0.7" right="0.7" top="0.75" bottom="0.75" header="0.3" footer="0.3"/>
  <pageSetup paperSize="9" orientation="portrait" r:id="rId1"/>
  <ignoredErrors>
    <ignoredError sqref="B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B4" workbookViewId="0">
      <selection activeCell="B17" sqref="B17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74" t="s">
        <v>14</v>
      </c>
      <c r="C2" s="74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75"/>
      <c r="C5" s="75"/>
    </row>
    <row r="6" spans="1:6" s="12" customFormat="1" ht="41.25" customHeight="1" thickBot="1" x14ac:dyDescent="0.3">
      <c r="A6" s="25"/>
      <c r="B6" s="72" t="s">
        <v>59</v>
      </c>
      <c r="C6" s="73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  <c r="E7" s="52"/>
    </row>
    <row r="8" spans="1:6" ht="36" customHeight="1" thickBot="1" x14ac:dyDescent="0.3">
      <c r="A8" s="3" t="s">
        <v>9</v>
      </c>
      <c r="B8" s="53">
        <f>1764.86+8363.14+16811.18+169715.77</f>
        <v>196654.94999999998</v>
      </c>
      <c r="C8" s="16" t="s">
        <v>23</v>
      </c>
      <c r="E8" s="37"/>
    </row>
    <row r="9" spans="1:6" ht="36" customHeight="1" thickBot="1" x14ac:dyDescent="0.3">
      <c r="A9" s="1"/>
      <c r="B9" s="53">
        <f>1379.92+2773.84+27664.11</f>
        <v>31817.870000000003</v>
      </c>
      <c r="C9" s="16" t="s">
        <v>11</v>
      </c>
      <c r="E9" s="37"/>
    </row>
    <row r="10" spans="1:6" ht="36" customHeight="1" thickBot="1" x14ac:dyDescent="0.3">
      <c r="A10" s="1"/>
      <c r="B10" s="53">
        <f>6000+1200+3209.28</f>
        <v>10409.280000000001</v>
      </c>
      <c r="C10" s="16" t="s">
        <v>30</v>
      </c>
      <c r="E10" s="37"/>
    </row>
    <row r="11" spans="1:6" ht="36" customHeight="1" thickBot="1" x14ac:dyDescent="0.3">
      <c r="A11" s="1"/>
      <c r="B11" s="53">
        <f>102.2+160.64+1071+3597.42</f>
        <v>4931.26</v>
      </c>
      <c r="C11" s="16" t="s">
        <v>12</v>
      </c>
    </row>
    <row r="12" spans="1:6" s="46" customFormat="1" ht="36" customHeight="1" thickBot="1" x14ac:dyDescent="0.3">
      <c r="A12" s="30"/>
      <c r="B12" s="53">
        <v>82.64</v>
      </c>
      <c r="C12" s="60" t="s">
        <v>33</v>
      </c>
    </row>
    <row r="13" spans="1:6" ht="36" customHeight="1" thickBot="1" x14ac:dyDescent="0.3">
      <c r="A13" s="2"/>
      <c r="B13" s="54">
        <v>582</v>
      </c>
      <c r="C13" s="15" t="s">
        <v>24</v>
      </c>
      <c r="E13" s="37"/>
      <c r="F13" s="37"/>
    </row>
    <row r="14" spans="1:6" ht="36" customHeight="1" thickBot="1" x14ac:dyDescent="0.3">
      <c r="A14" s="2"/>
      <c r="B14" s="54">
        <v>404</v>
      </c>
      <c r="C14" s="63" t="s">
        <v>71</v>
      </c>
      <c r="E14" s="37"/>
      <c r="F14" s="37"/>
    </row>
    <row r="15" spans="1:6" s="65" customFormat="1" ht="36" customHeight="1" thickBot="1" x14ac:dyDescent="0.3">
      <c r="A15" s="64"/>
      <c r="B15" s="54">
        <v>161.27000000000001</v>
      </c>
      <c r="C15" s="15" t="s">
        <v>73</v>
      </c>
      <c r="E15" s="66"/>
      <c r="F15" s="66"/>
    </row>
    <row r="16" spans="1:6" ht="36" customHeight="1" thickBot="1" x14ac:dyDescent="0.3">
      <c r="A16" s="2"/>
      <c r="B16" s="35">
        <f>SUM(B8:B15)</f>
        <v>245043.27</v>
      </c>
      <c r="C16" s="21" t="s">
        <v>60</v>
      </c>
      <c r="E16" s="37"/>
    </row>
    <row r="17" spans="1:6" ht="36" customHeight="1" thickBot="1" x14ac:dyDescent="0.3">
      <c r="A17" s="14" t="s">
        <v>10</v>
      </c>
      <c r="F17" s="37"/>
    </row>
    <row r="18" spans="1:6" x14ac:dyDescent="0.25">
      <c r="C18" t="s">
        <v>17</v>
      </c>
      <c r="F18" s="37"/>
    </row>
    <row r="54" spans="4:4" x14ac:dyDescent="0.25">
      <c r="D54" t="e">
        <f>'Kategorija 2'!E=D53+D51+D49+D47+D45+D43+D41+D39+D35+D33+D37+D31+D28+D26+D23+D21+D16+D13+D11</f>
        <v>#NAME?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2025-07-31T09:16:00Z</dcterms:modified>
</cp:coreProperties>
</file>