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Š Zadarski otoci\Desktop\TRANSPARENTNOST\2025\"/>
    </mc:Choice>
  </mc:AlternateContent>
  <bookViews>
    <workbookView xWindow="0" yWindow="0" windowWidth="28800" windowHeight="12330"/>
  </bookViews>
  <sheets>
    <sheet name="Kategorija 1" sheetId="1" r:id="rId1"/>
    <sheet name="Kategorija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D137" i="1"/>
  <c r="D141" i="1"/>
  <c r="B10" i="2"/>
  <c r="B12" i="2"/>
  <c r="B9" i="2"/>
  <c r="B8" i="2"/>
  <c r="D91" i="1" l="1"/>
  <c r="D70" i="1"/>
  <c r="D43" i="1"/>
  <c r="D36" i="1"/>
  <c r="D28" i="1"/>
  <c r="D17" i="1"/>
  <c r="D149" i="1"/>
  <c r="D65" i="1" l="1"/>
  <c r="D61" i="1"/>
  <c r="D150" i="1" s="1"/>
  <c r="D14" i="1"/>
  <c r="D31" i="1" l="1"/>
  <c r="D47" i="1"/>
  <c r="D52" i="1"/>
  <c r="D76" i="1"/>
  <c r="D88" i="1"/>
  <c r="D94" i="1"/>
  <c r="D114" i="1"/>
  <c r="D119" i="1"/>
  <c r="D135" i="1"/>
  <c r="D146" i="1"/>
  <c r="D132" i="1"/>
  <c r="D130" i="1"/>
  <c r="D128" i="1"/>
  <c r="D126" i="1"/>
  <c r="D124" i="1"/>
  <c r="D100" i="1"/>
  <c r="D84" i="1"/>
  <c r="D58" i="1"/>
  <c r="D79" i="1"/>
  <c r="D49" i="1" l="1"/>
  <c r="D45" i="1"/>
  <c r="D122" i="1"/>
  <c r="D112" i="1"/>
  <c r="D110" i="1"/>
  <c r="D108" i="1"/>
  <c r="D63" i="1" l="1"/>
  <c r="D96" i="1"/>
  <c r="D19" i="1"/>
  <c r="D73" i="1"/>
  <c r="D12" i="1"/>
  <c r="D116" i="1"/>
  <c r="D21" i="1" l="1"/>
  <c r="D10" i="1" l="1"/>
  <c r="D98" i="1" l="1"/>
  <c r="D23" i="1"/>
  <c r="D53" i="2" l="1"/>
</calcChain>
</file>

<file path=xl/sharedStrings.xml><?xml version="1.0" encoding="utf-8"?>
<sst xmlns="http://schemas.openxmlformats.org/spreadsheetml/2006/main" count="348" uniqueCount="120">
  <si>
    <t>Zadar</t>
  </si>
  <si>
    <t>NAZIV PRIMATELJA</t>
  </si>
  <si>
    <t>OIB PRIMATELJA</t>
  </si>
  <si>
    <t>SJEDIŠTE PRIMATELJA</t>
  </si>
  <si>
    <t>NAČIN OBJAVE ISPLAČENOG IZNOSA</t>
  </si>
  <si>
    <t>Vrsta rashoda i izdatka</t>
  </si>
  <si>
    <t>UKUPNO :</t>
  </si>
  <si>
    <t>Način objave isplaćenog iznosa</t>
  </si>
  <si>
    <t>Obveznik-isplatitelj</t>
  </si>
  <si>
    <t>Ministarstvo</t>
  </si>
  <si>
    <t>UKUPNO:</t>
  </si>
  <si>
    <t>3132-Doprinosi za obvezno zdravstveno osiguranje</t>
  </si>
  <si>
    <t>3212-Naknade za prijevoz, za rad na terenu i odvojeni život</t>
  </si>
  <si>
    <t>Zagreb</t>
  </si>
  <si>
    <t>OŠ ZADARSKI OTOCI-ZADAR</t>
  </si>
  <si>
    <t>Trg Damira Tomljanovića Gavrana 2 23000 Zadar</t>
  </si>
  <si>
    <t>OIB 31690679863</t>
  </si>
  <si>
    <t>Odgovorna osoba: Davor Barić, dipl.ing.</t>
  </si>
  <si>
    <t>Premium plus d.o.o</t>
  </si>
  <si>
    <t>3234-Komunalne usluge</t>
  </si>
  <si>
    <t>Hrvatski Telekom d.d.</t>
  </si>
  <si>
    <t xml:space="preserve">Zagreb </t>
  </si>
  <si>
    <t xml:space="preserve">3231- Usluge telefona, pošte i prijevoza </t>
  </si>
  <si>
    <t>3111-Bruto plaće za redovan rad (ukupni iznos bez bolovanja na teret HZZO-a)</t>
  </si>
  <si>
    <t>3295-Pristojbe i naknade</t>
  </si>
  <si>
    <t>Vodovod  d.o.o.</t>
  </si>
  <si>
    <t xml:space="preserve">3238-Računalne usluge </t>
  </si>
  <si>
    <t>3239-Ostale usluge</t>
  </si>
  <si>
    <t xml:space="preserve">Inovativni Zadar d.o.o. </t>
  </si>
  <si>
    <t xml:space="preserve">3121- Ostali rashodi za zaposlene </t>
  </si>
  <si>
    <t>HEP-OPSKRBA D.O.O.</t>
  </si>
  <si>
    <t>3223- Energija</t>
  </si>
  <si>
    <t>3239- Ostale usluge</t>
  </si>
  <si>
    <t>3221-Uredski materija i ostali materijalni rashodi</t>
  </si>
  <si>
    <t xml:space="preserve">Pevex d.o.o. </t>
  </si>
  <si>
    <t xml:space="preserve">3299-Ostali nespomenuti rashodi poslovanja </t>
  </si>
  <si>
    <t>Mikeli trade d.o.o.</t>
  </si>
  <si>
    <t>Optimus Lab d.o.o.</t>
  </si>
  <si>
    <t>Čakovec</t>
  </si>
  <si>
    <t>Javna vatrogasna postrojba Zadar</t>
  </si>
  <si>
    <t xml:space="preserve">ČISTOĆA D.D. </t>
  </si>
  <si>
    <t xml:space="preserve">Hrvatska pošta d.d. </t>
  </si>
  <si>
    <t>Sesvete</t>
  </si>
  <si>
    <t>87311810356.</t>
  </si>
  <si>
    <t>Velika Gorica</t>
  </si>
  <si>
    <t>Financijska agencija d.o.o.</t>
  </si>
  <si>
    <t xml:space="preserve">3237-Intelektualne i osobne usluge </t>
  </si>
  <si>
    <t>3721- Naknade građanima u novcu</t>
  </si>
  <si>
    <t xml:space="preserve">3224-Materijal i dijelovi za tekuće i investicijsko održavanje </t>
  </si>
  <si>
    <t>Bauhaus-Zagreb d.o.o.</t>
  </si>
  <si>
    <t>AUTO KLJUČ, obrt za kopiranje ključeva, fotokopiranje i oštrenje, vl. Samira Kulenović</t>
  </si>
  <si>
    <t xml:space="preserve">BLISS, za turizam, vl. Kristijan Kotlar </t>
  </si>
  <si>
    <t>INFORMACIJE O TROŠENJU SREDSTAVA ZA LISTOPAD 2025.</t>
  </si>
  <si>
    <t>Ukupno za listopad 2025.</t>
  </si>
  <si>
    <t>Hotel Osijek d.o.o.</t>
  </si>
  <si>
    <t>Osijek</t>
  </si>
  <si>
    <t>3211-Službena putovanja</t>
  </si>
  <si>
    <t>Ljekarna Šarunić</t>
  </si>
  <si>
    <t>Katarina Zrinski d.o.o.</t>
  </si>
  <si>
    <t>Virga d.o.o.</t>
  </si>
  <si>
    <t xml:space="preserve">Mediteran Security d.o.o. </t>
  </si>
  <si>
    <t>Dubrovnik Sun d.o.o.</t>
  </si>
  <si>
    <t>Dubrovnik</t>
  </si>
  <si>
    <t>Školska knjiga d.d.</t>
  </si>
  <si>
    <t>Zdenka Supičić Špralja</t>
  </si>
  <si>
    <t xml:space="preserve">Silba </t>
  </si>
  <si>
    <t>3235-Zakupnine i najmanine</t>
  </si>
  <si>
    <t xml:space="preserve">Marko Džaja </t>
  </si>
  <si>
    <t>Veli Iž</t>
  </si>
  <si>
    <t xml:space="preserve">Jovan Bogdan </t>
  </si>
  <si>
    <t>Olib</t>
  </si>
  <si>
    <t>Zavod za javno zdravstvo Zadar</t>
  </si>
  <si>
    <t xml:space="preserve">Babić d.o.o. </t>
  </si>
  <si>
    <t>Didacta d.o.o.</t>
  </si>
  <si>
    <t>Slavonski brod</t>
  </si>
  <si>
    <t>3722-Naknade građanima u naravi</t>
  </si>
  <si>
    <t xml:space="preserve">4226-Sportska i glazbena oprema </t>
  </si>
  <si>
    <t>Rafael j.d.o.o.</t>
  </si>
  <si>
    <t>Nin</t>
  </si>
  <si>
    <t>Jadranka obrt za trgovinu</t>
  </si>
  <si>
    <t xml:space="preserve">3239-Ostale usluge </t>
  </si>
  <si>
    <t>Provišta d.o.o.</t>
  </si>
  <si>
    <t>Poljoprivredna zadruga Olib</t>
  </si>
  <si>
    <t>04253989405</t>
  </si>
  <si>
    <t>Servis Košić d.o.o.</t>
  </si>
  <si>
    <t xml:space="preserve">Narodne novine d.d. </t>
  </si>
  <si>
    <t xml:space="preserve">3221-Stručno usavršavanje zaposlenika </t>
  </si>
  <si>
    <t xml:space="preserve">Školske  novine d.d. </t>
  </si>
  <si>
    <t>Mikronis d.d.</t>
  </si>
  <si>
    <t>E store j.d.o.o.</t>
  </si>
  <si>
    <t>Iskratrade d.o.o.</t>
  </si>
  <si>
    <t>Kastav</t>
  </si>
  <si>
    <t>Sanja Kralj j.d.o.o.</t>
  </si>
  <si>
    <t xml:space="preserve">32-Usluge tekućeg i investicijskog održavanja </t>
  </si>
  <si>
    <t>O.M. Suport d.o.o.</t>
  </si>
  <si>
    <t xml:space="preserve">3237-Intelektualne i osobne usluge  </t>
  </si>
  <si>
    <t xml:space="preserve">Alfa d.o.o. </t>
  </si>
  <si>
    <t>Arija Nova d.o.o.</t>
  </si>
  <si>
    <t>Kone d.o.o.</t>
  </si>
  <si>
    <t xml:space="preserve">4221-Uredska oprema i namještaj </t>
  </si>
  <si>
    <t xml:space="preserve">Hrvatska udruga školskih knjižničara </t>
  </si>
  <si>
    <t xml:space="preserve">Poslovni edukator </t>
  </si>
  <si>
    <t xml:space="preserve">3227-Službena i radna odjeća i obuća </t>
  </si>
  <si>
    <t>4241-Knjige u knjižnici</t>
  </si>
  <si>
    <t>Kaštel Sućurac</t>
  </si>
  <si>
    <t>Expertni siguronosni sustavi d.o.o.</t>
  </si>
  <si>
    <t>TRI BARTOLA d.o.o.</t>
  </si>
  <si>
    <t>Ivica i Silvio drvo j.d.o.o.</t>
  </si>
  <si>
    <t>Varaždin</t>
  </si>
  <si>
    <t>PA-GO, KNJIGOVODSTVENI SERVIS, vl. GORDANA KLARICA</t>
  </si>
  <si>
    <t>Svijet stakla d.o.o.</t>
  </si>
  <si>
    <t xml:space="preserve">O-K-TEH d.o.o. </t>
  </si>
  <si>
    <t>Šibenik</t>
  </si>
  <si>
    <t>Educa Print Centar d.o.o.</t>
  </si>
  <si>
    <t>A.M.G. ŠPORT, obrt za trgovinu, vl. Marijan Grbić</t>
  </si>
  <si>
    <t xml:space="preserve">Dražović trade d.o.o. </t>
  </si>
  <si>
    <t>09134951365</t>
  </si>
  <si>
    <t>3722-Naknade građanima i kućanstvima u naravi</t>
  </si>
  <si>
    <t>Opti Print Adria d.o.o.</t>
  </si>
  <si>
    <t>UKUPNO ZA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</si>
</sst>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1" xfId="0" applyFont="1" applyBorder="1"/>
    <xf numFmtId="0" fontId="1" fillId="0" borderId="1" xfId="0" applyFont="1" applyBorder="1"/>
    <xf numFmtId="0" fontId="4" fillId="0" borderId="0" xfId="0" applyFont="1"/>
    <xf numFmtId="0" fontId="2" fillId="0" borderId="5" xfId="0" applyFont="1" applyBorder="1"/>
    <xf numFmtId="0" fontId="2" fillId="0" borderId="0" xfId="0" applyFont="1" applyBorder="1"/>
    <xf numFmtId="0" fontId="4" fillId="0" borderId="0" xfId="0" applyFont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1" fillId="3" borderId="1" xfId="0" applyFont="1" applyFill="1" applyBorder="1"/>
    <xf numFmtId="0" fontId="5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/>
    <xf numFmtId="0" fontId="1" fillId="5" borderId="2" xfId="0" applyFont="1" applyFill="1" applyBorder="1" applyAlignment="1"/>
    <xf numFmtId="0" fontId="1" fillId="5" borderId="3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4" fillId="0" borderId="2" xfId="0" applyFont="1" applyBorder="1"/>
    <xf numFmtId="0" fontId="2" fillId="0" borderId="0" xfId="0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vertical="center" wrapText="1"/>
    </xf>
    <xf numFmtId="164" fontId="2" fillId="4" borderId="6" xfId="0" applyNumberFormat="1" applyFont="1" applyFill="1" applyBorder="1" applyAlignment="1">
      <alignment wrapText="1"/>
    </xf>
    <xf numFmtId="0" fontId="2" fillId="4" borderId="6" xfId="0" applyFont="1" applyFill="1" applyBorder="1" applyAlignment="1">
      <alignment horizontal="center" wrapText="1"/>
    </xf>
    <xf numFmtId="0" fontId="0" fillId="0" borderId="0" xfId="0" applyBorder="1"/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4" borderId="1" xfId="0" applyFon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4" fontId="1" fillId="4" borderId="1" xfId="0" applyNumberFormat="1" applyFont="1" applyFill="1" applyBorder="1"/>
    <xf numFmtId="0" fontId="0" fillId="0" borderId="0" xfId="0" applyBorder="1" applyAlignment="1">
      <alignment horizontal="center"/>
    </xf>
    <xf numFmtId="4" fontId="0" fillId="0" borderId="0" xfId="0" applyNumberFormat="1"/>
    <xf numFmtId="0" fontId="4" fillId="0" borderId="0" xfId="0" applyFon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ont="1" applyFill="1"/>
    <xf numFmtId="0" fontId="0" fillId="0" borderId="0" xfId="0" applyFill="1"/>
    <xf numFmtId="4" fontId="0" fillId="0" borderId="0" xfId="0" applyNumberFormat="1" applyFill="1"/>
    <xf numFmtId="4" fontId="4" fillId="0" borderId="0" xfId="0" applyNumberFormat="1" applyFont="1"/>
    <xf numFmtId="164" fontId="0" fillId="0" borderId="1" xfId="0" applyNumberFormat="1" applyFill="1" applyBorder="1"/>
    <xf numFmtId="164" fontId="5" fillId="0" borderId="1" xfId="0" applyNumberFormat="1" applyFont="1" applyFill="1" applyBorder="1"/>
    <xf numFmtId="0" fontId="0" fillId="0" borderId="1" xfId="0" applyFont="1" applyFill="1" applyBorder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1" fillId="6" borderId="1" xfId="0" applyFon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0" fillId="6" borderId="1" xfId="0" applyNumberFormat="1" applyFill="1" applyBorder="1" applyAlignment="1">
      <alignment horizontal="center"/>
    </xf>
    <xf numFmtId="0" fontId="1" fillId="6" borderId="9" xfId="0" applyFont="1" applyFill="1" applyBorder="1"/>
    <xf numFmtId="0" fontId="0" fillId="6" borderId="9" xfId="0" applyFill="1" applyBorder="1" applyAlignment="1">
      <alignment horizontal="center"/>
    </xf>
    <xf numFmtId="0" fontId="0" fillId="6" borderId="9" xfId="0" applyFill="1" applyBorder="1"/>
    <xf numFmtId="164" fontId="0" fillId="6" borderId="9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4" fontId="0" fillId="0" borderId="0" xfId="0" applyNumberFormat="1" applyFont="1" applyFill="1"/>
    <xf numFmtId="0" fontId="0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1" fillId="5" borderId="3" xfId="0" applyNumberFormat="1" applyFont="1" applyFill="1" applyBorder="1" applyAlignment="1">
      <alignment horizontal="center" wrapText="1"/>
    </xf>
    <xf numFmtId="4" fontId="1" fillId="5" borderId="4" xfId="0" applyNumberFormat="1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69"/>
  <sheetViews>
    <sheetView tabSelected="1" topLeftCell="A151" zoomScaleNormal="100" workbookViewId="0">
      <selection activeCell="F149" sqref="F149"/>
    </sheetView>
  </sheetViews>
  <sheetFormatPr defaultColWidth="16.5703125" defaultRowHeight="15" x14ac:dyDescent="0.25"/>
  <cols>
    <col min="1" max="1" width="35.85546875" customWidth="1"/>
    <col min="2" max="3" width="16.5703125" customWidth="1"/>
    <col min="4" max="4" width="16.5703125" style="37" customWidth="1"/>
    <col min="5" max="5" width="22.85546875" customWidth="1"/>
  </cols>
  <sheetData>
    <row r="3" spans="1:7" s="4" customFormat="1" ht="18.75" customHeight="1" x14ac:dyDescent="0.25">
      <c r="A3" s="5" t="s">
        <v>14</v>
      </c>
      <c r="B3" s="6"/>
      <c r="C3" s="6"/>
      <c r="D3" s="35"/>
      <c r="E3" s="7"/>
    </row>
    <row r="4" spans="1:7" s="4" customFormat="1" ht="18.75" customHeight="1" x14ac:dyDescent="0.25">
      <c r="A4" s="5" t="s">
        <v>15</v>
      </c>
      <c r="B4" s="6"/>
      <c r="C4" s="6"/>
      <c r="D4" s="35"/>
      <c r="E4" s="7"/>
    </row>
    <row r="5" spans="1:7" s="4" customFormat="1" ht="18.75" customHeight="1" x14ac:dyDescent="0.25">
      <c r="A5" s="5" t="s">
        <v>16</v>
      </c>
      <c r="B5" s="6"/>
      <c r="C5" s="6"/>
      <c r="D5" s="35"/>
      <c r="E5" s="7"/>
    </row>
    <row r="6" spans="1:7" ht="15.75" thickBot="1" x14ac:dyDescent="0.3">
      <c r="A6" s="26"/>
      <c r="B6" s="25"/>
      <c r="C6" s="25"/>
      <c r="D6" s="33"/>
      <c r="E6" s="25"/>
    </row>
    <row r="7" spans="1:7" s="8" customFormat="1" ht="27.75" customHeight="1" thickBot="1" x14ac:dyDescent="0.3">
      <c r="A7" s="63" t="s">
        <v>52</v>
      </c>
      <c r="B7" s="64"/>
      <c r="C7" s="64"/>
      <c r="D7" s="64"/>
      <c r="E7" s="65"/>
    </row>
    <row r="8" spans="1:7" s="4" customFormat="1" ht="45.75" customHeight="1" thickBot="1" x14ac:dyDescent="0.3">
      <c r="A8" s="15" t="s">
        <v>1</v>
      </c>
      <c r="B8" s="14" t="s">
        <v>2</v>
      </c>
      <c r="C8" s="14" t="s">
        <v>3</v>
      </c>
      <c r="D8" s="14" t="s">
        <v>4</v>
      </c>
      <c r="E8" s="14" t="s">
        <v>5</v>
      </c>
    </row>
    <row r="9" spans="1:7" s="39" customFormat="1" ht="36" customHeight="1" thickBot="1" x14ac:dyDescent="0.3">
      <c r="A9" s="45" t="s">
        <v>54</v>
      </c>
      <c r="B9" s="56">
        <v>58839546584</v>
      </c>
      <c r="C9" s="45" t="s">
        <v>55</v>
      </c>
      <c r="D9" s="57">
        <v>292.92</v>
      </c>
      <c r="E9" s="58" t="s">
        <v>56</v>
      </c>
      <c r="G9" s="59"/>
    </row>
    <row r="10" spans="1:7" ht="36" customHeight="1" thickBot="1" x14ac:dyDescent="0.3">
      <c r="A10" s="29" t="s">
        <v>6</v>
      </c>
      <c r="B10" s="30"/>
      <c r="C10" s="31"/>
      <c r="D10" s="36">
        <f>D9</f>
        <v>292.92</v>
      </c>
      <c r="E10" s="27"/>
      <c r="G10" s="34"/>
    </row>
    <row r="11" spans="1:7" s="39" customFormat="1" ht="36" customHeight="1" thickBot="1" x14ac:dyDescent="0.3">
      <c r="A11" s="45" t="s">
        <v>61</v>
      </c>
      <c r="B11" s="56">
        <v>60174672203</v>
      </c>
      <c r="C11" s="45" t="s">
        <v>62</v>
      </c>
      <c r="D11" s="57">
        <v>288</v>
      </c>
      <c r="E11" s="58" t="s">
        <v>56</v>
      </c>
      <c r="G11" s="59"/>
    </row>
    <row r="12" spans="1:7" ht="36" customHeight="1" thickBot="1" x14ac:dyDescent="0.3">
      <c r="A12" s="29" t="s">
        <v>6</v>
      </c>
      <c r="B12" s="30"/>
      <c r="C12" s="31"/>
      <c r="D12" s="36">
        <f>D11</f>
        <v>288</v>
      </c>
      <c r="E12" s="27"/>
      <c r="G12" s="34"/>
    </row>
    <row r="13" spans="1:7" s="39" customFormat="1" ht="45.75" customHeight="1" thickBot="1" x14ac:dyDescent="0.3">
      <c r="A13" s="45" t="s">
        <v>100</v>
      </c>
      <c r="B13" s="56">
        <v>48408930033</v>
      </c>
      <c r="C13" s="45" t="s">
        <v>21</v>
      </c>
      <c r="D13" s="57">
        <v>115</v>
      </c>
      <c r="E13" s="58" t="s">
        <v>86</v>
      </c>
      <c r="G13" s="59"/>
    </row>
    <row r="14" spans="1:7" ht="36" customHeight="1" thickBot="1" x14ac:dyDescent="0.3">
      <c r="A14" s="29" t="s">
        <v>6</v>
      </c>
      <c r="B14" s="30"/>
      <c r="C14" s="31"/>
      <c r="D14" s="36">
        <f>D13</f>
        <v>115</v>
      </c>
      <c r="E14" s="27"/>
      <c r="G14" s="34"/>
    </row>
    <row r="15" spans="1:7" s="39" customFormat="1" ht="45.75" customHeight="1" thickBot="1" x14ac:dyDescent="0.3">
      <c r="A15" s="45" t="s">
        <v>101</v>
      </c>
      <c r="B15" s="56">
        <v>45065170578</v>
      </c>
      <c r="C15" s="45" t="s">
        <v>104</v>
      </c>
      <c r="D15" s="57">
        <v>130</v>
      </c>
      <c r="E15" s="58" t="s">
        <v>86</v>
      </c>
      <c r="G15" s="59"/>
    </row>
    <row r="16" spans="1:7" s="39" customFormat="1" ht="45.75" customHeight="1" thickBot="1" x14ac:dyDescent="0.3">
      <c r="A16" s="45" t="s">
        <v>101</v>
      </c>
      <c r="B16" s="56">
        <v>45065170578</v>
      </c>
      <c r="C16" s="45" t="s">
        <v>104</v>
      </c>
      <c r="D16" s="57">
        <v>130</v>
      </c>
      <c r="E16" s="58" t="s">
        <v>86</v>
      </c>
      <c r="G16" s="59"/>
    </row>
    <row r="17" spans="1:7" ht="36" customHeight="1" thickBot="1" x14ac:dyDescent="0.3">
      <c r="A17" s="29" t="s">
        <v>6</v>
      </c>
      <c r="B17" s="30"/>
      <c r="C17" s="31"/>
      <c r="D17" s="36">
        <f>D15+D16</f>
        <v>260</v>
      </c>
      <c r="E17" s="27"/>
      <c r="G17" s="34"/>
    </row>
    <row r="18" spans="1:7" s="39" customFormat="1" ht="36" customHeight="1" thickBot="1" x14ac:dyDescent="0.3">
      <c r="A18" s="45" t="s">
        <v>34</v>
      </c>
      <c r="B18" s="56">
        <v>73660371074</v>
      </c>
      <c r="C18" s="45" t="s">
        <v>42</v>
      </c>
      <c r="D18" s="57">
        <v>432.66</v>
      </c>
      <c r="E18" s="58" t="s">
        <v>33</v>
      </c>
      <c r="G18" s="59"/>
    </row>
    <row r="19" spans="1:7" ht="36" customHeight="1" thickBot="1" x14ac:dyDescent="0.3">
      <c r="A19" s="29" t="s">
        <v>6</v>
      </c>
      <c r="B19" s="30"/>
      <c r="C19" s="31"/>
      <c r="D19" s="36">
        <f>D18</f>
        <v>432.66</v>
      </c>
      <c r="E19" s="27"/>
      <c r="G19" s="34"/>
    </row>
    <row r="20" spans="1:7" s="39" customFormat="1" ht="38.25" customHeight="1" thickBot="1" x14ac:dyDescent="0.3">
      <c r="A20" s="45" t="s">
        <v>57</v>
      </c>
      <c r="B20" s="56">
        <v>10751046201</v>
      </c>
      <c r="C20" s="45" t="s">
        <v>0</v>
      </c>
      <c r="D20" s="57">
        <v>49.77</v>
      </c>
      <c r="E20" s="58" t="s">
        <v>33</v>
      </c>
    </row>
    <row r="21" spans="1:7" ht="36" customHeight="1" thickBot="1" x14ac:dyDescent="0.3">
      <c r="A21" s="29" t="s">
        <v>6</v>
      </c>
      <c r="B21" s="30"/>
      <c r="C21" s="31"/>
      <c r="D21" s="36">
        <f>D20</f>
        <v>49.77</v>
      </c>
      <c r="E21" s="27"/>
      <c r="G21" s="34"/>
    </row>
    <row r="22" spans="1:7" s="39" customFormat="1" ht="51" customHeight="1" thickBot="1" x14ac:dyDescent="0.3">
      <c r="A22" s="58" t="s">
        <v>59</v>
      </c>
      <c r="B22" s="56">
        <v>60246911305</v>
      </c>
      <c r="C22" s="45" t="s">
        <v>0</v>
      </c>
      <c r="D22" s="57">
        <v>2643.45</v>
      </c>
      <c r="E22" s="58" t="s">
        <v>33</v>
      </c>
    </row>
    <row r="23" spans="1:7" ht="36" customHeight="1" thickBot="1" x14ac:dyDescent="0.3">
      <c r="A23" s="29" t="s">
        <v>6</v>
      </c>
      <c r="B23" s="30"/>
      <c r="C23" s="31"/>
      <c r="D23" s="36">
        <f>D22</f>
        <v>2643.45</v>
      </c>
      <c r="E23" s="27"/>
      <c r="G23" s="34"/>
    </row>
    <row r="24" spans="1:7" s="40" customFormat="1" ht="36" customHeight="1" thickBot="1" x14ac:dyDescent="0.3">
      <c r="A24" s="45" t="s">
        <v>18</v>
      </c>
      <c r="B24" s="46">
        <v>47612356838</v>
      </c>
      <c r="C24" s="27" t="s">
        <v>0</v>
      </c>
      <c r="D24" s="47">
        <v>260</v>
      </c>
      <c r="E24" s="28" t="s">
        <v>33</v>
      </c>
      <c r="G24" s="41"/>
    </row>
    <row r="25" spans="1:7" s="40" customFormat="1" ht="36" customHeight="1" thickBot="1" x14ac:dyDescent="0.3">
      <c r="A25" s="45" t="s">
        <v>18</v>
      </c>
      <c r="B25" s="46">
        <v>47612356838</v>
      </c>
      <c r="C25" s="27" t="s">
        <v>0</v>
      </c>
      <c r="D25" s="47">
        <v>122.83</v>
      </c>
      <c r="E25" s="28" t="s">
        <v>33</v>
      </c>
      <c r="G25" s="41"/>
    </row>
    <row r="26" spans="1:7" s="40" customFormat="1" ht="36" customHeight="1" thickBot="1" x14ac:dyDescent="0.3">
      <c r="A26" s="45" t="s">
        <v>18</v>
      </c>
      <c r="B26" s="46">
        <v>47612356838</v>
      </c>
      <c r="C26" s="27" t="s">
        <v>0</v>
      </c>
      <c r="D26" s="47">
        <v>335.36</v>
      </c>
      <c r="E26" s="28" t="s">
        <v>33</v>
      </c>
      <c r="G26" s="41"/>
    </row>
    <row r="27" spans="1:7" s="40" customFormat="1" ht="36" customHeight="1" thickBot="1" x14ac:dyDescent="0.3">
      <c r="A27" s="45" t="s">
        <v>18</v>
      </c>
      <c r="B27" s="46">
        <v>47612356838</v>
      </c>
      <c r="C27" s="27" t="s">
        <v>0</v>
      </c>
      <c r="D27" s="47">
        <v>373.48</v>
      </c>
      <c r="E27" s="28" t="s">
        <v>33</v>
      </c>
      <c r="G27" s="41"/>
    </row>
    <row r="28" spans="1:7" s="40" customFormat="1" ht="36" customHeight="1" thickBot="1" x14ac:dyDescent="0.3">
      <c r="A28" s="29" t="s">
        <v>6</v>
      </c>
      <c r="B28" s="30"/>
      <c r="C28" s="31"/>
      <c r="D28" s="36">
        <f>D24+D25+D26+D27</f>
        <v>1091.67</v>
      </c>
      <c r="E28" s="27"/>
      <c r="G28" s="41"/>
    </row>
    <row r="29" spans="1:7" s="40" customFormat="1" ht="36" customHeight="1" thickBot="1" x14ac:dyDescent="0.3">
      <c r="A29" s="45" t="s">
        <v>89</v>
      </c>
      <c r="B29" s="46">
        <v>53097723816</v>
      </c>
      <c r="C29" s="27" t="s">
        <v>0</v>
      </c>
      <c r="D29" s="47">
        <v>39.450000000000003</v>
      </c>
      <c r="E29" s="28" t="s">
        <v>33</v>
      </c>
      <c r="G29" s="41"/>
    </row>
    <row r="30" spans="1:7" s="40" customFormat="1" ht="36" customHeight="1" thickBot="1" x14ac:dyDescent="0.3">
      <c r="A30" s="45" t="s">
        <v>89</v>
      </c>
      <c r="B30" s="46">
        <v>53097723816</v>
      </c>
      <c r="C30" s="27" t="s">
        <v>0</v>
      </c>
      <c r="D30" s="47">
        <v>260.3</v>
      </c>
      <c r="E30" s="28" t="s">
        <v>33</v>
      </c>
      <c r="G30" s="41"/>
    </row>
    <row r="31" spans="1:7" s="40" customFormat="1" ht="36" customHeight="1" thickBot="1" x14ac:dyDescent="0.3">
      <c r="A31" s="29" t="s">
        <v>6</v>
      </c>
      <c r="B31" s="30"/>
      <c r="C31" s="31"/>
      <c r="D31" s="36">
        <f>D29+D30</f>
        <v>299.75</v>
      </c>
      <c r="E31" s="27"/>
      <c r="G31" s="41"/>
    </row>
    <row r="32" spans="1:7" s="40" customFormat="1" ht="47.25" customHeight="1" thickBot="1" x14ac:dyDescent="0.3">
      <c r="A32" s="58" t="s">
        <v>50</v>
      </c>
      <c r="B32" s="46">
        <v>77852558421</v>
      </c>
      <c r="C32" s="27" t="s">
        <v>0</v>
      </c>
      <c r="D32" s="47">
        <v>18</v>
      </c>
      <c r="E32" s="28" t="s">
        <v>33</v>
      </c>
      <c r="G32" s="41"/>
    </row>
    <row r="33" spans="1:7" s="40" customFormat="1" ht="47.25" customHeight="1" thickBot="1" x14ac:dyDescent="0.3">
      <c r="A33" s="58" t="s">
        <v>50</v>
      </c>
      <c r="B33" s="46">
        <v>77852558421</v>
      </c>
      <c r="C33" s="27" t="s">
        <v>0</v>
      </c>
      <c r="D33" s="47">
        <v>24</v>
      </c>
      <c r="E33" s="28" t="s">
        <v>33</v>
      </c>
      <c r="G33" s="41"/>
    </row>
    <row r="34" spans="1:7" s="40" customFormat="1" ht="47.25" customHeight="1" thickBot="1" x14ac:dyDescent="0.3">
      <c r="A34" s="58" t="s">
        <v>50</v>
      </c>
      <c r="B34" s="46">
        <v>77852558421</v>
      </c>
      <c r="C34" s="27" t="s">
        <v>0</v>
      </c>
      <c r="D34" s="47">
        <v>6</v>
      </c>
      <c r="E34" s="28" t="s">
        <v>33</v>
      </c>
      <c r="G34" s="41"/>
    </row>
    <row r="35" spans="1:7" s="40" customFormat="1" ht="54" customHeight="1" thickBot="1" x14ac:dyDescent="0.3">
      <c r="A35" s="58" t="s">
        <v>50</v>
      </c>
      <c r="B35" s="46">
        <v>77852558421</v>
      </c>
      <c r="C35" s="27" t="s">
        <v>0</v>
      </c>
      <c r="D35" s="47">
        <v>6</v>
      </c>
      <c r="E35" s="28" t="s">
        <v>33</v>
      </c>
      <c r="G35" s="41"/>
    </row>
    <row r="36" spans="1:7" s="40" customFormat="1" ht="36" customHeight="1" thickBot="1" x14ac:dyDescent="0.3">
      <c r="A36" s="29" t="s">
        <v>6</v>
      </c>
      <c r="B36" s="30"/>
      <c r="C36" s="31"/>
      <c r="D36" s="36">
        <f>D32+D35+D33+D34</f>
        <v>54</v>
      </c>
      <c r="E36" s="27"/>
      <c r="G36" s="41"/>
    </row>
    <row r="37" spans="1:7" s="39" customFormat="1" ht="45" customHeight="1" thickBot="1" x14ac:dyDescent="0.3">
      <c r="A37" s="45" t="s">
        <v>36</v>
      </c>
      <c r="B37" s="56">
        <v>77192952415</v>
      </c>
      <c r="C37" s="45" t="s">
        <v>0</v>
      </c>
      <c r="D37" s="57">
        <v>19.97</v>
      </c>
      <c r="E37" s="58" t="s">
        <v>33</v>
      </c>
      <c r="G37" s="59"/>
    </row>
    <row r="38" spans="1:7" s="39" customFormat="1" ht="45" customHeight="1" thickBot="1" x14ac:dyDescent="0.3">
      <c r="A38" s="45" t="s">
        <v>36</v>
      </c>
      <c r="B38" s="56">
        <v>77192952415</v>
      </c>
      <c r="C38" s="45" t="s">
        <v>0</v>
      </c>
      <c r="D38" s="57">
        <v>20.84</v>
      </c>
      <c r="E38" s="58" t="s">
        <v>33</v>
      </c>
      <c r="G38" s="59"/>
    </row>
    <row r="39" spans="1:7" s="39" customFormat="1" ht="45" customHeight="1" thickBot="1" x14ac:dyDescent="0.3">
      <c r="A39" s="45" t="s">
        <v>36</v>
      </c>
      <c r="B39" s="56">
        <v>77192952415</v>
      </c>
      <c r="C39" s="45" t="s">
        <v>0</v>
      </c>
      <c r="D39" s="57">
        <v>7.78</v>
      </c>
      <c r="E39" s="58" t="s">
        <v>33</v>
      </c>
      <c r="G39" s="59"/>
    </row>
    <row r="40" spans="1:7" s="39" customFormat="1" ht="45" customHeight="1" thickBot="1" x14ac:dyDescent="0.3">
      <c r="A40" s="45" t="s">
        <v>36</v>
      </c>
      <c r="B40" s="56">
        <v>77192952415</v>
      </c>
      <c r="C40" s="45" t="s">
        <v>0</v>
      </c>
      <c r="D40" s="57">
        <v>8.18</v>
      </c>
      <c r="E40" s="58" t="s">
        <v>33</v>
      </c>
      <c r="G40" s="59"/>
    </row>
    <row r="41" spans="1:7" s="39" customFormat="1" ht="45" customHeight="1" thickBot="1" x14ac:dyDescent="0.3">
      <c r="A41" s="45" t="s">
        <v>36</v>
      </c>
      <c r="B41" s="56">
        <v>77192952415</v>
      </c>
      <c r="C41" s="45" t="s">
        <v>0</v>
      </c>
      <c r="D41" s="57">
        <v>25.14</v>
      </c>
      <c r="E41" s="58" t="s">
        <v>33</v>
      </c>
      <c r="G41" s="59"/>
    </row>
    <row r="42" spans="1:7" s="39" customFormat="1" ht="45" customHeight="1" thickBot="1" x14ac:dyDescent="0.3">
      <c r="A42" s="45" t="s">
        <v>36</v>
      </c>
      <c r="B42" s="56">
        <v>77192952415</v>
      </c>
      <c r="C42" s="45" t="s">
        <v>0</v>
      </c>
      <c r="D42" s="57">
        <v>31.7</v>
      </c>
      <c r="E42" s="58" t="s">
        <v>33</v>
      </c>
      <c r="G42" s="59"/>
    </row>
    <row r="43" spans="1:7" ht="36" customHeight="1" thickBot="1" x14ac:dyDescent="0.3">
      <c r="A43" s="29" t="s">
        <v>6</v>
      </c>
      <c r="B43" s="30"/>
      <c r="C43" s="31"/>
      <c r="D43" s="36">
        <f>D37+D38+D39+D40+D41+D42</f>
        <v>113.61</v>
      </c>
      <c r="E43" s="27"/>
      <c r="G43" s="34"/>
    </row>
    <row r="44" spans="1:7" s="39" customFormat="1" ht="45" customHeight="1" thickBot="1" x14ac:dyDescent="0.3">
      <c r="A44" s="45" t="s">
        <v>85</v>
      </c>
      <c r="B44" s="56">
        <v>64546066176</v>
      </c>
      <c r="C44" s="45" t="s">
        <v>13</v>
      </c>
      <c r="D44" s="57">
        <v>21.25</v>
      </c>
      <c r="E44" s="58" t="s">
        <v>33</v>
      </c>
      <c r="G44" s="59"/>
    </row>
    <row r="45" spans="1:7" ht="36" customHeight="1" thickBot="1" x14ac:dyDescent="0.3">
      <c r="A45" s="29" t="s">
        <v>6</v>
      </c>
      <c r="B45" s="30"/>
      <c r="C45" s="31"/>
      <c r="D45" s="36">
        <f>D44</f>
        <v>21.25</v>
      </c>
      <c r="E45" s="27"/>
      <c r="G45" s="34"/>
    </row>
    <row r="46" spans="1:7" s="39" customFormat="1" ht="50.25" customHeight="1" thickBot="1" x14ac:dyDescent="0.3">
      <c r="A46" s="45" t="s">
        <v>49</v>
      </c>
      <c r="B46" s="60">
        <v>71642207963</v>
      </c>
      <c r="C46" s="45" t="s">
        <v>21</v>
      </c>
      <c r="D46" s="57">
        <v>779.35</v>
      </c>
      <c r="E46" s="58" t="s">
        <v>48</v>
      </c>
      <c r="G46" s="59"/>
    </row>
    <row r="47" spans="1:7" ht="36" customHeight="1" thickBot="1" x14ac:dyDescent="0.3">
      <c r="A47" s="29" t="s">
        <v>6</v>
      </c>
      <c r="B47" s="30"/>
      <c r="C47" s="31"/>
      <c r="D47" s="36">
        <f>D46</f>
        <v>779.35</v>
      </c>
      <c r="E47" s="27"/>
      <c r="G47" s="34"/>
    </row>
    <row r="48" spans="1:7" s="39" customFormat="1" ht="45" customHeight="1" thickBot="1" x14ac:dyDescent="0.3">
      <c r="A48" s="45" t="s">
        <v>87</v>
      </c>
      <c r="B48" s="56">
        <v>24796394086</v>
      </c>
      <c r="C48" s="45" t="s">
        <v>13</v>
      </c>
      <c r="D48" s="57">
        <v>55</v>
      </c>
      <c r="E48" s="58" t="s">
        <v>33</v>
      </c>
      <c r="G48" s="59"/>
    </row>
    <row r="49" spans="1:7" ht="36" customHeight="1" thickBot="1" x14ac:dyDescent="0.3">
      <c r="A49" s="29" t="s">
        <v>6</v>
      </c>
      <c r="B49" s="30"/>
      <c r="C49" s="31"/>
      <c r="D49" s="36">
        <f>D48</f>
        <v>55</v>
      </c>
      <c r="E49" s="27"/>
      <c r="G49" s="34"/>
    </row>
    <row r="50" spans="1:7" s="39" customFormat="1" ht="45" customHeight="1" thickBot="1" x14ac:dyDescent="0.3">
      <c r="A50" s="45" t="s">
        <v>88</v>
      </c>
      <c r="B50" s="56">
        <v>59964152545</v>
      </c>
      <c r="C50" s="45" t="s">
        <v>13</v>
      </c>
      <c r="D50" s="57">
        <v>18.34</v>
      </c>
      <c r="E50" s="58" t="s">
        <v>33</v>
      </c>
      <c r="G50" s="59"/>
    </row>
    <row r="51" spans="1:7" s="39" customFormat="1" ht="45" customHeight="1" thickBot="1" x14ac:dyDescent="0.3">
      <c r="A51" s="45" t="s">
        <v>88</v>
      </c>
      <c r="B51" s="56">
        <v>59964152545</v>
      </c>
      <c r="C51" s="45" t="s">
        <v>13</v>
      </c>
      <c r="D51" s="57">
        <v>80.05</v>
      </c>
      <c r="E51" s="58" t="s">
        <v>80</v>
      </c>
      <c r="G51" s="59"/>
    </row>
    <row r="52" spans="1:7" ht="36" customHeight="1" thickBot="1" x14ac:dyDescent="0.3">
      <c r="A52" s="29" t="s">
        <v>6</v>
      </c>
      <c r="B52" s="30"/>
      <c r="C52" s="31"/>
      <c r="D52" s="36">
        <f>D50+D51</f>
        <v>98.39</v>
      </c>
      <c r="E52" s="27"/>
      <c r="G52" s="34"/>
    </row>
    <row r="53" spans="1:7" s="39" customFormat="1" ht="50.25" customHeight="1" thickBot="1" x14ac:dyDescent="0.3">
      <c r="A53" s="45" t="s">
        <v>90</v>
      </c>
      <c r="B53" s="60">
        <v>85224828440</v>
      </c>
      <c r="C53" s="45" t="s">
        <v>91</v>
      </c>
      <c r="D53" s="57">
        <v>258.75</v>
      </c>
      <c r="E53" s="58" t="s">
        <v>48</v>
      </c>
      <c r="G53" s="59"/>
    </row>
    <row r="54" spans="1:7" ht="36" customHeight="1" thickBot="1" x14ac:dyDescent="0.3">
      <c r="A54" s="29" t="s">
        <v>6</v>
      </c>
      <c r="B54" s="30"/>
      <c r="C54" s="31"/>
      <c r="D54" s="36">
        <v>258.75</v>
      </c>
      <c r="E54" s="27"/>
      <c r="G54" s="34"/>
    </row>
    <row r="55" spans="1:7" s="39" customFormat="1" ht="50.25" customHeight="1" thickBot="1" x14ac:dyDescent="0.3">
      <c r="A55" s="45" t="s">
        <v>92</v>
      </c>
      <c r="B55" s="60">
        <v>36724481219</v>
      </c>
      <c r="C55" s="45" t="s">
        <v>21</v>
      </c>
      <c r="D55" s="57">
        <v>66</v>
      </c>
      <c r="E55" s="62" t="s">
        <v>102</v>
      </c>
      <c r="G55" s="59"/>
    </row>
    <row r="56" spans="1:7" ht="36" customHeight="1" thickBot="1" x14ac:dyDescent="0.3">
      <c r="A56" s="29" t="s">
        <v>6</v>
      </c>
      <c r="B56" s="30"/>
      <c r="C56" s="31"/>
      <c r="D56" s="36">
        <v>66</v>
      </c>
      <c r="E56" s="27"/>
      <c r="G56" s="34"/>
    </row>
    <row r="57" spans="1:7" s="40" customFormat="1" ht="36" customHeight="1" thickBot="1" x14ac:dyDescent="0.3">
      <c r="A57" s="45" t="s">
        <v>105</v>
      </c>
      <c r="B57" s="46">
        <v>58443170858</v>
      </c>
      <c r="C57" s="27" t="s">
        <v>0</v>
      </c>
      <c r="D57" s="47">
        <v>4267.5</v>
      </c>
      <c r="E57" s="28" t="s">
        <v>93</v>
      </c>
      <c r="G57" s="41"/>
    </row>
    <row r="58" spans="1:7" ht="36" customHeight="1" thickBot="1" x14ac:dyDescent="0.3">
      <c r="A58" s="29" t="s">
        <v>6</v>
      </c>
      <c r="B58" s="30"/>
      <c r="C58" s="31"/>
      <c r="D58" s="36">
        <f>D57</f>
        <v>4267.5</v>
      </c>
      <c r="E58" s="28"/>
      <c r="G58" s="34"/>
    </row>
    <row r="59" spans="1:7" s="40" customFormat="1" ht="36" customHeight="1" thickBot="1" x14ac:dyDescent="0.3">
      <c r="A59" s="45" t="s">
        <v>30</v>
      </c>
      <c r="B59" s="46">
        <v>63073332379</v>
      </c>
      <c r="C59" s="27" t="s">
        <v>13</v>
      </c>
      <c r="D59" s="47">
        <v>108.77</v>
      </c>
      <c r="E59" s="28" t="s">
        <v>31</v>
      </c>
      <c r="G59" s="41"/>
    </row>
    <row r="60" spans="1:7" s="40" customFormat="1" ht="36" customHeight="1" thickBot="1" x14ac:dyDescent="0.3">
      <c r="A60" s="45" t="s">
        <v>30</v>
      </c>
      <c r="B60" s="46">
        <v>63073332379</v>
      </c>
      <c r="C60" s="27" t="s">
        <v>13</v>
      </c>
      <c r="D60" s="47">
        <v>2060.0300000000002</v>
      </c>
      <c r="E60" s="28" t="s">
        <v>31</v>
      </c>
      <c r="G60" s="41"/>
    </row>
    <row r="61" spans="1:7" ht="36" customHeight="1" thickBot="1" x14ac:dyDescent="0.3">
      <c r="A61" s="29" t="s">
        <v>6</v>
      </c>
      <c r="B61" s="30"/>
      <c r="C61" s="31"/>
      <c r="D61" s="36">
        <f>D59+D60</f>
        <v>2168.8000000000002</v>
      </c>
      <c r="E61" s="28"/>
      <c r="G61" s="34"/>
    </row>
    <row r="62" spans="1:7" s="40" customFormat="1" ht="36" customHeight="1" thickBot="1" x14ac:dyDescent="0.3">
      <c r="A62" s="45" t="s">
        <v>106</v>
      </c>
      <c r="B62" s="46">
        <v>90935624629</v>
      </c>
      <c r="C62" s="27" t="s">
        <v>0</v>
      </c>
      <c r="D62" s="47">
        <v>15.01</v>
      </c>
      <c r="E62" s="28" t="s">
        <v>31</v>
      </c>
      <c r="G62" s="41"/>
    </row>
    <row r="63" spans="1:7" ht="36" customHeight="1" thickBot="1" x14ac:dyDescent="0.3">
      <c r="A63" s="29" t="s">
        <v>6</v>
      </c>
      <c r="B63" s="30"/>
      <c r="C63" s="31"/>
      <c r="D63" s="36">
        <f>D62</f>
        <v>15.01</v>
      </c>
      <c r="E63" s="28"/>
      <c r="G63" s="34"/>
    </row>
    <row r="64" spans="1:7" s="40" customFormat="1" ht="36" customHeight="1" thickBot="1" x14ac:dyDescent="0.3">
      <c r="A64" s="45" t="s">
        <v>107</v>
      </c>
      <c r="B64" s="46">
        <v>75928072596</v>
      </c>
      <c r="C64" s="27" t="s">
        <v>0</v>
      </c>
      <c r="D64" s="47">
        <v>760</v>
      </c>
      <c r="E64" s="28" t="s">
        <v>31</v>
      </c>
      <c r="G64" s="41"/>
    </row>
    <row r="65" spans="1:8" ht="36" customHeight="1" thickBot="1" x14ac:dyDescent="0.3">
      <c r="A65" s="29" t="s">
        <v>6</v>
      </c>
      <c r="B65" s="30"/>
      <c r="C65" s="31"/>
      <c r="D65" s="36">
        <f>D64</f>
        <v>760</v>
      </c>
      <c r="E65" s="28"/>
      <c r="G65" s="34"/>
    </row>
    <row r="66" spans="1:8" s="39" customFormat="1" ht="38.25" customHeight="1" thickBot="1" x14ac:dyDescent="0.3">
      <c r="A66" s="45" t="s">
        <v>63</v>
      </c>
      <c r="B66" s="56">
        <v>38967655335</v>
      </c>
      <c r="C66" s="45" t="s">
        <v>21</v>
      </c>
      <c r="D66" s="57">
        <v>64</v>
      </c>
      <c r="E66" s="58" t="s">
        <v>33</v>
      </c>
      <c r="G66" s="59"/>
    </row>
    <row r="67" spans="1:8" s="40" customFormat="1" ht="36" customHeight="1" thickBot="1" x14ac:dyDescent="0.3">
      <c r="A67" s="45" t="s">
        <v>63</v>
      </c>
      <c r="B67" s="56">
        <v>38967655335</v>
      </c>
      <c r="C67" s="27" t="s">
        <v>13</v>
      </c>
      <c r="D67" s="47">
        <v>1131.48</v>
      </c>
      <c r="E67" s="28" t="s">
        <v>103</v>
      </c>
      <c r="G67" s="41"/>
    </row>
    <row r="68" spans="1:8" s="40" customFormat="1" ht="45.75" customHeight="1" thickBot="1" x14ac:dyDescent="0.3">
      <c r="A68" s="45" t="s">
        <v>63</v>
      </c>
      <c r="B68" s="56">
        <v>38967655335</v>
      </c>
      <c r="C68" s="27" t="s">
        <v>13</v>
      </c>
      <c r="D68" s="47">
        <v>396.78</v>
      </c>
      <c r="E68" s="28" t="s">
        <v>117</v>
      </c>
      <c r="G68" s="41"/>
    </row>
    <row r="69" spans="1:8" s="40" customFormat="1" ht="47.25" customHeight="1" thickBot="1" x14ac:dyDescent="0.3">
      <c r="A69" s="45" t="s">
        <v>63</v>
      </c>
      <c r="B69" s="56">
        <v>38967655335</v>
      </c>
      <c r="C69" s="27" t="s">
        <v>13</v>
      </c>
      <c r="D69" s="47">
        <v>1049.56</v>
      </c>
      <c r="E69" s="28" t="s">
        <v>117</v>
      </c>
      <c r="G69" s="41"/>
    </row>
    <row r="70" spans="1:8" ht="36" customHeight="1" thickBot="1" x14ac:dyDescent="0.3">
      <c r="A70" s="29" t="s">
        <v>6</v>
      </c>
      <c r="B70" s="30"/>
      <c r="C70" s="31"/>
      <c r="D70" s="36">
        <f>D66+D67+D68+D69</f>
        <v>2641.8199999999997</v>
      </c>
      <c r="E70" s="27"/>
      <c r="G70" s="34"/>
    </row>
    <row r="71" spans="1:8" s="39" customFormat="1" ht="36" customHeight="1" thickBot="1" x14ac:dyDescent="0.3">
      <c r="A71" s="45" t="s">
        <v>20</v>
      </c>
      <c r="B71" s="56">
        <v>81793146560</v>
      </c>
      <c r="C71" s="45" t="s">
        <v>13</v>
      </c>
      <c r="D71" s="57">
        <v>69.39</v>
      </c>
      <c r="E71" s="58" t="s">
        <v>22</v>
      </c>
      <c r="G71" s="59"/>
      <c r="H71" s="59"/>
    </row>
    <row r="72" spans="1:8" s="40" customFormat="1" ht="36" customHeight="1" thickBot="1" x14ac:dyDescent="0.3">
      <c r="A72" s="45" t="s">
        <v>20</v>
      </c>
      <c r="B72" s="56">
        <v>81793146560</v>
      </c>
      <c r="C72" s="45" t="s">
        <v>13</v>
      </c>
      <c r="D72" s="57">
        <v>29.76</v>
      </c>
      <c r="E72" s="58" t="s">
        <v>22</v>
      </c>
      <c r="G72" s="41"/>
    </row>
    <row r="73" spans="1:8" s="39" customFormat="1" ht="36" customHeight="1" thickBot="1" x14ac:dyDescent="0.3">
      <c r="A73" s="29" t="s">
        <v>6</v>
      </c>
      <c r="B73" s="30"/>
      <c r="C73" s="31"/>
      <c r="D73" s="36">
        <f>D71+D72</f>
        <v>99.15</v>
      </c>
      <c r="E73" s="27"/>
    </row>
    <row r="74" spans="1:8" s="39" customFormat="1" ht="36" customHeight="1" thickBot="1" x14ac:dyDescent="0.3">
      <c r="A74" s="45" t="s">
        <v>28</v>
      </c>
      <c r="B74" s="56">
        <v>33061586626</v>
      </c>
      <c r="C74" s="45" t="s">
        <v>0</v>
      </c>
      <c r="D74" s="57">
        <v>109.5</v>
      </c>
      <c r="E74" s="58" t="s">
        <v>22</v>
      </c>
    </row>
    <row r="75" spans="1:8" s="39" customFormat="1" ht="36" customHeight="1" thickBot="1" x14ac:dyDescent="0.3">
      <c r="A75" s="45" t="s">
        <v>28</v>
      </c>
      <c r="B75" s="56">
        <v>33061586626</v>
      </c>
      <c r="C75" s="45" t="s">
        <v>0</v>
      </c>
      <c r="D75" s="57">
        <v>109.5</v>
      </c>
      <c r="E75" s="58" t="s">
        <v>22</v>
      </c>
    </row>
    <row r="76" spans="1:8" ht="36" customHeight="1" thickBot="1" x14ac:dyDescent="0.3">
      <c r="A76" s="29" t="s">
        <v>6</v>
      </c>
      <c r="B76" s="30"/>
      <c r="C76" s="31"/>
      <c r="D76" s="36">
        <f>D74+D75</f>
        <v>219</v>
      </c>
      <c r="E76" s="27"/>
    </row>
    <row r="77" spans="1:8" s="39" customFormat="1" ht="36" customHeight="1" thickBot="1" x14ac:dyDescent="0.3">
      <c r="A77" s="45" t="s">
        <v>41</v>
      </c>
      <c r="B77" s="56" t="s">
        <v>43</v>
      </c>
      <c r="C77" s="45" t="s">
        <v>44</v>
      </c>
      <c r="D77" s="57">
        <v>42.92</v>
      </c>
      <c r="E77" s="58" t="s">
        <v>22</v>
      </c>
    </row>
    <row r="78" spans="1:8" s="39" customFormat="1" ht="36" customHeight="1" thickBot="1" x14ac:dyDescent="0.3">
      <c r="A78" s="45" t="s">
        <v>41</v>
      </c>
      <c r="B78" s="56" t="s">
        <v>43</v>
      </c>
      <c r="C78" s="45" t="s">
        <v>44</v>
      </c>
      <c r="D78" s="57">
        <v>8</v>
      </c>
      <c r="E78" s="58" t="s">
        <v>22</v>
      </c>
    </row>
    <row r="79" spans="1:8" ht="36" customHeight="1" thickBot="1" x14ac:dyDescent="0.3">
      <c r="A79" s="29" t="s">
        <v>6</v>
      </c>
      <c r="B79" s="30"/>
      <c r="C79" s="31"/>
      <c r="D79" s="36">
        <f>D77+D78</f>
        <v>50.92</v>
      </c>
      <c r="E79" s="27"/>
    </row>
    <row r="80" spans="1:8" s="40" customFormat="1" ht="36" customHeight="1" thickBot="1" x14ac:dyDescent="0.3">
      <c r="A80" s="28" t="s">
        <v>109</v>
      </c>
      <c r="B80" s="46">
        <v>24292016879</v>
      </c>
      <c r="C80" s="27" t="s">
        <v>0</v>
      </c>
      <c r="D80" s="47">
        <v>68</v>
      </c>
      <c r="E80" s="27" t="s">
        <v>19</v>
      </c>
    </row>
    <row r="81" spans="1:7" s="40" customFormat="1" ht="36.75" customHeight="1" thickBot="1" x14ac:dyDescent="0.3">
      <c r="A81" s="29" t="s">
        <v>6</v>
      </c>
      <c r="B81" s="30"/>
      <c r="C81" s="31"/>
      <c r="D81" s="36">
        <v>68</v>
      </c>
      <c r="E81" s="27"/>
      <c r="G81" s="41"/>
    </row>
    <row r="82" spans="1:7" s="40" customFormat="1" ht="36" customHeight="1" thickBot="1" x14ac:dyDescent="0.3">
      <c r="A82" s="27" t="s">
        <v>40</v>
      </c>
      <c r="B82" s="46">
        <v>84923155727</v>
      </c>
      <c r="C82" s="27" t="s">
        <v>0</v>
      </c>
      <c r="D82" s="47">
        <v>52.78</v>
      </c>
      <c r="E82" s="27" t="s">
        <v>19</v>
      </c>
    </row>
    <row r="83" spans="1:7" s="40" customFormat="1" ht="36" customHeight="1" thickBot="1" x14ac:dyDescent="0.3">
      <c r="A83" s="27" t="s">
        <v>40</v>
      </c>
      <c r="B83" s="46">
        <v>84923155727</v>
      </c>
      <c r="C83" s="27" t="s">
        <v>0</v>
      </c>
      <c r="D83" s="47">
        <v>52.78</v>
      </c>
      <c r="E83" s="27" t="s">
        <v>19</v>
      </c>
    </row>
    <row r="84" spans="1:7" s="40" customFormat="1" ht="36.75" customHeight="1" thickBot="1" x14ac:dyDescent="0.3">
      <c r="A84" s="29" t="s">
        <v>6</v>
      </c>
      <c r="B84" s="30"/>
      <c r="C84" s="31"/>
      <c r="D84" s="36">
        <f>D82+D83</f>
        <v>105.56</v>
      </c>
      <c r="E84" s="27"/>
      <c r="G84" s="41"/>
    </row>
    <row r="85" spans="1:7" s="39" customFormat="1" ht="36" customHeight="1" thickBot="1" x14ac:dyDescent="0.3">
      <c r="A85" s="27" t="s">
        <v>25</v>
      </c>
      <c r="B85" s="46">
        <v>89406825003</v>
      </c>
      <c r="C85" s="27" t="s">
        <v>0</v>
      </c>
      <c r="D85" s="47">
        <v>13.91</v>
      </c>
      <c r="E85" s="27" t="s">
        <v>19</v>
      </c>
    </row>
    <row r="86" spans="1:7" s="40" customFormat="1" ht="36" customHeight="1" thickBot="1" x14ac:dyDescent="0.3">
      <c r="A86" s="27" t="s">
        <v>25</v>
      </c>
      <c r="B86" s="46">
        <v>89406825003</v>
      </c>
      <c r="C86" s="27" t="s">
        <v>0</v>
      </c>
      <c r="D86" s="47">
        <v>137.07</v>
      </c>
      <c r="E86" s="27" t="s">
        <v>19</v>
      </c>
    </row>
    <row r="87" spans="1:7" s="39" customFormat="1" ht="36" customHeight="1" thickBot="1" x14ac:dyDescent="0.3">
      <c r="A87" s="27" t="s">
        <v>25</v>
      </c>
      <c r="B87" s="46">
        <v>89406825003</v>
      </c>
      <c r="C87" s="27" t="s">
        <v>0</v>
      </c>
      <c r="D87" s="47">
        <v>13.91</v>
      </c>
      <c r="E87" s="27" t="s">
        <v>19</v>
      </c>
    </row>
    <row r="88" spans="1:7" s="40" customFormat="1" ht="36.75" customHeight="1" thickBot="1" x14ac:dyDescent="0.3">
      <c r="A88" s="29" t="s">
        <v>6</v>
      </c>
      <c r="B88" s="30"/>
      <c r="C88" s="31"/>
      <c r="D88" s="36">
        <f>D85+D86+D87</f>
        <v>164.89</v>
      </c>
      <c r="E88" s="27"/>
      <c r="G88" s="41"/>
    </row>
    <row r="89" spans="1:7" s="40" customFormat="1" ht="36" customHeight="1" thickBot="1" x14ac:dyDescent="0.3">
      <c r="A89" s="58" t="s">
        <v>71</v>
      </c>
      <c r="B89" s="46">
        <v>30765863795</v>
      </c>
      <c r="C89" s="27" t="s">
        <v>0</v>
      </c>
      <c r="D89" s="47">
        <v>91.25</v>
      </c>
      <c r="E89" s="28" t="s">
        <v>19</v>
      </c>
      <c r="G89" s="41"/>
    </row>
    <row r="90" spans="1:7" s="40" customFormat="1" ht="36" customHeight="1" thickBot="1" x14ac:dyDescent="0.3">
      <c r="A90" s="58" t="s">
        <v>71</v>
      </c>
      <c r="B90" s="46">
        <v>30765863795</v>
      </c>
      <c r="C90" s="27" t="s">
        <v>0</v>
      </c>
      <c r="D90" s="47">
        <v>166.25</v>
      </c>
      <c r="E90" s="28" t="s">
        <v>19</v>
      </c>
      <c r="G90" s="41"/>
    </row>
    <row r="91" spans="1:7" ht="36" customHeight="1" thickBot="1" x14ac:dyDescent="0.3">
      <c r="A91" s="29" t="s">
        <v>6</v>
      </c>
      <c r="B91" s="30"/>
      <c r="C91" s="31"/>
      <c r="D91" s="36">
        <f>D89+D90</f>
        <v>257.5</v>
      </c>
      <c r="E91" s="27"/>
    </row>
    <row r="92" spans="1:7" s="40" customFormat="1" ht="36" customHeight="1" thickBot="1" x14ac:dyDescent="0.3">
      <c r="A92" s="45" t="s">
        <v>45</v>
      </c>
      <c r="B92" s="46">
        <v>85821130368</v>
      </c>
      <c r="C92" s="27" t="s">
        <v>21</v>
      </c>
      <c r="D92" s="47">
        <v>1.66</v>
      </c>
      <c r="E92" s="28" t="s">
        <v>26</v>
      </c>
      <c r="G92" s="41"/>
    </row>
    <row r="93" spans="1:7" s="40" customFormat="1" ht="36" customHeight="1" thickBot="1" x14ac:dyDescent="0.3">
      <c r="A93" s="45" t="s">
        <v>45</v>
      </c>
      <c r="B93" s="46">
        <v>85821130368</v>
      </c>
      <c r="C93" s="27" t="s">
        <v>21</v>
      </c>
      <c r="D93" s="47">
        <v>10.29</v>
      </c>
      <c r="E93" s="28" t="s">
        <v>35</v>
      </c>
      <c r="G93" s="41"/>
    </row>
    <row r="94" spans="1:7" ht="36" customHeight="1" thickBot="1" x14ac:dyDescent="0.3">
      <c r="A94" s="29" t="s">
        <v>6</v>
      </c>
      <c r="B94" s="30"/>
      <c r="C94" s="31"/>
      <c r="D94" s="36">
        <f>D92+D93</f>
        <v>11.95</v>
      </c>
      <c r="E94" s="27"/>
    </row>
    <row r="95" spans="1:7" s="40" customFormat="1" ht="36" customHeight="1" thickBot="1" x14ac:dyDescent="0.3">
      <c r="A95" s="45" t="s">
        <v>37</v>
      </c>
      <c r="B95" s="46">
        <v>71981294715</v>
      </c>
      <c r="C95" s="27" t="s">
        <v>38</v>
      </c>
      <c r="D95" s="47">
        <v>136.25</v>
      </c>
      <c r="E95" s="28" t="s">
        <v>26</v>
      </c>
      <c r="G95" s="41"/>
    </row>
    <row r="96" spans="1:7" ht="36" customHeight="1" thickBot="1" x14ac:dyDescent="0.3">
      <c r="A96" s="29" t="s">
        <v>6</v>
      </c>
      <c r="B96" s="30"/>
      <c r="C96" s="31"/>
      <c r="D96" s="36">
        <f>D95</f>
        <v>136.25</v>
      </c>
      <c r="E96" s="27"/>
    </row>
    <row r="97" spans="1:7" s="39" customFormat="1" ht="45" customHeight="1" thickBot="1" x14ac:dyDescent="0.3">
      <c r="A97" s="58" t="s">
        <v>51</v>
      </c>
      <c r="B97" s="56">
        <v>83139333425</v>
      </c>
      <c r="C97" s="45" t="s">
        <v>0</v>
      </c>
      <c r="D97" s="57">
        <v>450</v>
      </c>
      <c r="E97" s="58" t="s">
        <v>46</v>
      </c>
    </row>
    <row r="98" spans="1:7" ht="36" customHeight="1" thickBot="1" x14ac:dyDescent="0.3">
      <c r="A98" s="29" t="s">
        <v>6</v>
      </c>
      <c r="B98" s="30"/>
      <c r="C98" s="31"/>
      <c r="D98" s="36">
        <f>D97</f>
        <v>450</v>
      </c>
      <c r="E98" s="27"/>
      <c r="G98" s="34"/>
    </row>
    <row r="99" spans="1:7" s="40" customFormat="1" ht="36" customHeight="1" thickBot="1" x14ac:dyDescent="0.3">
      <c r="A99" s="45" t="s">
        <v>94</v>
      </c>
      <c r="B99" s="46">
        <v>23071028130</v>
      </c>
      <c r="C99" s="27" t="s">
        <v>21</v>
      </c>
      <c r="D99" s="47">
        <v>62.5</v>
      </c>
      <c r="E99" s="28" t="s">
        <v>95</v>
      </c>
      <c r="G99" s="41"/>
    </row>
    <row r="100" spans="1:7" ht="36" customHeight="1" thickBot="1" x14ac:dyDescent="0.3">
      <c r="A100" s="29" t="s">
        <v>6</v>
      </c>
      <c r="B100" s="30"/>
      <c r="C100" s="31"/>
      <c r="D100" s="36">
        <f>D99</f>
        <v>62.5</v>
      </c>
      <c r="E100" s="27"/>
    </row>
    <row r="101" spans="1:7" s="40" customFormat="1" ht="36" customHeight="1" thickBot="1" x14ac:dyDescent="0.3">
      <c r="A101" s="45" t="s">
        <v>64</v>
      </c>
      <c r="B101" s="46"/>
      <c r="C101" s="27" t="s">
        <v>65</v>
      </c>
      <c r="D101" s="47">
        <v>230</v>
      </c>
      <c r="E101" s="28" t="s">
        <v>66</v>
      </c>
    </row>
    <row r="102" spans="1:7" ht="36" customHeight="1" thickBot="1" x14ac:dyDescent="0.3">
      <c r="A102" s="29" t="s">
        <v>6</v>
      </c>
      <c r="B102" s="30"/>
      <c r="C102" s="31"/>
      <c r="D102" s="36">
        <v>230</v>
      </c>
      <c r="E102" s="27"/>
    </row>
    <row r="103" spans="1:7" s="40" customFormat="1" ht="36" customHeight="1" thickBot="1" x14ac:dyDescent="0.3">
      <c r="A103" s="45" t="s">
        <v>67</v>
      </c>
      <c r="B103" s="46"/>
      <c r="C103" s="27" t="s">
        <v>68</v>
      </c>
      <c r="D103" s="47">
        <v>150</v>
      </c>
      <c r="E103" s="28" t="s">
        <v>66</v>
      </c>
      <c r="G103" s="41"/>
    </row>
    <row r="104" spans="1:7" ht="36" customHeight="1" thickBot="1" x14ac:dyDescent="0.3">
      <c r="A104" s="29" t="s">
        <v>6</v>
      </c>
      <c r="B104" s="30"/>
      <c r="C104" s="31"/>
      <c r="D104" s="36">
        <v>150</v>
      </c>
      <c r="E104" s="27"/>
    </row>
    <row r="105" spans="1:7" s="40" customFormat="1" ht="36" customHeight="1" thickBot="1" x14ac:dyDescent="0.3">
      <c r="A105" s="45" t="s">
        <v>69</v>
      </c>
      <c r="B105" s="46"/>
      <c r="C105" s="27" t="s">
        <v>70</v>
      </c>
      <c r="D105" s="47">
        <v>230</v>
      </c>
      <c r="E105" s="28" t="s">
        <v>66</v>
      </c>
      <c r="G105" s="41"/>
    </row>
    <row r="106" spans="1:7" ht="36" customHeight="1" thickBot="1" x14ac:dyDescent="0.3">
      <c r="A106" s="29" t="s">
        <v>6</v>
      </c>
      <c r="B106" s="30"/>
      <c r="C106" s="31"/>
      <c r="D106" s="36">
        <v>230</v>
      </c>
      <c r="E106" s="27"/>
    </row>
    <row r="107" spans="1:7" s="40" customFormat="1" ht="36" customHeight="1" thickBot="1" x14ac:dyDescent="0.3">
      <c r="A107" s="27" t="s">
        <v>77</v>
      </c>
      <c r="B107" s="46">
        <v>73616495394</v>
      </c>
      <c r="C107" s="27" t="s">
        <v>78</v>
      </c>
      <c r="D107" s="47">
        <v>15562.33</v>
      </c>
      <c r="E107" s="27" t="s">
        <v>27</v>
      </c>
    </row>
    <row r="108" spans="1:7" ht="36" customHeight="1" thickBot="1" x14ac:dyDescent="0.3">
      <c r="A108" s="48" t="s">
        <v>6</v>
      </c>
      <c r="B108" s="49"/>
      <c r="C108" s="50"/>
      <c r="D108" s="51">
        <f>D107</f>
        <v>15562.33</v>
      </c>
      <c r="E108" s="1"/>
    </row>
    <row r="109" spans="1:7" s="40" customFormat="1" ht="36" customHeight="1" thickBot="1" x14ac:dyDescent="0.3">
      <c r="A109" s="27" t="s">
        <v>79</v>
      </c>
      <c r="B109" s="46">
        <v>20015843182</v>
      </c>
      <c r="C109" s="27" t="s">
        <v>65</v>
      </c>
      <c r="D109" s="47">
        <v>130.34</v>
      </c>
      <c r="E109" s="27" t="s">
        <v>80</v>
      </c>
      <c r="G109" s="41"/>
    </row>
    <row r="110" spans="1:7" ht="36" customHeight="1" thickBot="1" x14ac:dyDescent="0.3">
      <c r="A110" s="48" t="s">
        <v>6</v>
      </c>
      <c r="B110" s="49"/>
      <c r="C110" s="50"/>
      <c r="D110" s="51">
        <f>D109</f>
        <v>130.34</v>
      </c>
      <c r="E110" s="1"/>
    </row>
    <row r="111" spans="1:7" s="40" customFormat="1" ht="36" customHeight="1" thickBot="1" x14ac:dyDescent="0.3">
      <c r="A111" s="27" t="s">
        <v>81</v>
      </c>
      <c r="B111" s="46">
        <v>65603308073</v>
      </c>
      <c r="C111" s="27" t="s">
        <v>68</v>
      </c>
      <c r="D111" s="47">
        <v>180.88</v>
      </c>
      <c r="E111" s="27" t="s">
        <v>80</v>
      </c>
    </row>
    <row r="112" spans="1:7" ht="38.25" customHeight="1" thickBot="1" x14ac:dyDescent="0.3">
      <c r="A112" s="48" t="s">
        <v>6</v>
      </c>
      <c r="B112" s="49"/>
      <c r="C112" s="50"/>
      <c r="D112" s="51">
        <f>D111</f>
        <v>180.88</v>
      </c>
      <c r="E112" s="1"/>
    </row>
    <row r="113" spans="1:7" s="40" customFormat="1" ht="36" customHeight="1" thickBot="1" x14ac:dyDescent="0.3">
      <c r="A113" s="27" t="s">
        <v>82</v>
      </c>
      <c r="B113" s="61" t="s">
        <v>83</v>
      </c>
      <c r="C113" s="27" t="s">
        <v>70</v>
      </c>
      <c r="D113" s="47">
        <v>67.58</v>
      </c>
      <c r="E113" s="27" t="s">
        <v>80</v>
      </c>
    </row>
    <row r="114" spans="1:7" ht="36" customHeight="1" thickBot="1" x14ac:dyDescent="0.3">
      <c r="A114" s="52" t="s">
        <v>6</v>
      </c>
      <c r="B114" s="53"/>
      <c r="C114" s="54"/>
      <c r="D114" s="55">
        <f>D113</f>
        <v>67.58</v>
      </c>
      <c r="E114" s="1"/>
    </row>
    <row r="115" spans="1:7" s="39" customFormat="1" ht="36" customHeight="1" thickBot="1" x14ac:dyDescent="0.3">
      <c r="A115" s="45" t="s">
        <v>60</v>
      </c>
      <c r="B115" s="56">
        <v>25272825447</v>
      </c>
      <c r="C115" s="45" t="s">
        <v>0</v>
      </c>
      <c r="D115" s="57">
        <v>1700</v>
      </c>
      <c r="E115" s="58" t="s">
        <v>32</v>
      </c>
      <c r="G115" s="59"/>
    </row>
    <row r="116" spans="1:7" ht="36" customHeight="1" thickBot="1" x14ac:dyDescent="0.3">
      <c r="A116" s="29" t="s">
        <v>6</v>
      </c>
      <c r="B116" s="30"/>
      <c r="C116" s="31"/>
      <c r="D116" s="36">
        <f>D115</f>
        <v>1700</v>
      </c>
      <c r="E116" s="27"/>
      <c r="G116" s="34"/>
    </row>
    <row r="117" spans="1:7" s="39" customFormat="1" ht="36" customHeight="1" thickBot="1" x14ac:dyDescent="0.3">
      <c r="A117" s="45" t="s">
        <v>72</v>
      </c>
      <c r="B117" s="56">
        <v>78594949041</v>
      </c>
      <c r="C117" s="45" t="s">
        <v>0</v>
      </c>
      <c r="D117" s="57">
        <v>1018.6</v>
      </c>
      <c r="E117" s="58" t="s">
        <v>32</v>
      </c>
      <c r="G117" s="59"/>
    </row>
    <row r="118" spans="1:7" s="39" customFormat="1" ht="36" customHeight="1" thickBot="1" x14ac:dyDescent="0.3">
      <c r="A118" s="45" t="s">
        <v>72</v>
      </c>
      <c r="B118" s="56">
        <v>78594949041</v>
      </c>
      <c r="C118" s="45" t="s">
        <v>0</v>
      </c>
      <c r="D118" s="57">
        <v>252.14</v>
      </c>
      <c r="E118" s="58" t="s">
        <v>32</v>
      </c>
      <c r="G118" s="59"/>
    </row>
    <row r="119" spans="1:7" ht="36" customHeight="1" thickBot="1" x14ac:dyDescent="0.3">
      <c r="A119" s="29" t="s">
        <v>6</v>
      </c>
      <c r="B119" s="30"/>
      <c r="C119" s="31"/>
      <c r="D119" s="36">
        <f>D117+D118</f>
        <v>1270.74</v>
      </c>
      <c r="E119" s="27"/>
      <c r="G119" s="34"/>
    </row>
    <row r="120" spans="1:7" s="39" customFormat="1" ht="36" customHeight="1" thickBot="1" x14ac:dyDescent="0.3">
      <c r="A120" s="45" t="s">
        <v>84</v>
      </c>
      <c r="B120" s="56">
        <v>49900173834</v>
      </c>
      <c r="C120" s="45" t="s">
        <v>0</v>
      </c>
      <c r="D120" s="57">
        <v>35</v>
      </c>
      <c r="E120" s="58" t="s">
        <v>32</v>
      </c>
      <c r="G120" s="59"/>
    </row>
    <row r="121" spans="1:7" s="39" customFormat="1" ht="36" customHeight="1" thickBot="1" x14ac:dyDescent="0.3">
      <c r="A121" s="45" t="s">
        <v>84</v>
      </c>
      <c r="B121" s="56">
        <v>49900173834</v>
      </c>
      <c r="C121" s="45" t="s">
        <v>0</v>
      </c>
      <c r="D121" s="57">
        <v>21.3</v>
      </c>
      <c r="E121" s="58" t="s">
        <v>32</v>
      </c>
      <c r="G121" s="59"/>
    </row>
    <row r="122" spans="1:7" ht="36" customHeight="1" thickBot="1" x14ac:dyDescent="0.3">
      <c r="A122" s="29" t="s">
        <v>6</v>
      </c>
      <c r="B122" s="30"/>
      <c r="C122" s="31"/>
      <c r="D122" s="36">
        <f>D120+D121</f>
        <v>56.3</v>
      </c>
      <c r="E122" s="27"/>
      <c r="G122" s="34"/>
    </row>
    <row r="123" spans="1:7" s="40" customFormat="1" ht="36" customHeight="1" thickBot="1" x14ac:dyDescent="0.3">
      <c r="A123" s="45" t="s">
        <v>39</v>
      </c>
      <c r="B123" s="46">
        <v>36978292106</v>
      </c>
      <c r="C123" s="27" t="s">
        <v>0</v>
      </c>
      <c r="D123" s="47">
        <v>49.78</v>
      </c>
      <c r="E123" s="28" t="s">
        <v>27</v>
      </c>
      <c r="G123" s="41"/>
    </row>
    <row r="124" spans="1:7" ht="36" customHeight="1" thickBot="1" x14ac:dyDescent="0.3">
      <c r="A124" s="29" t="s">
        <v>6</v>
      </c>
      <c r="B124" s="30"/>
      <c r="C124" s="31"/>
      <c r="D124" s="36">
        <f>D123</f>
        <v>49.78</v>
      </c>
      <c r="E124" s="27"/>
    </row>
    <row r="125" spans="1:7" s="40" customFormat="1" ht="36" customHeight="1" thickBot="1" x14ac:dyDescent="0.3">
      <c r="A125" s="45" t="s">
        <v>110</v>
      </c>
      <c r="B125" s="46">
        <v>81840470913</v>
      </c>
      <c r="C125" s="27" t="s">
        <v>0</v>
      </c>
      <c r="D125" s="47">
        <v>29.78</v>
      </c>
      <c r="E125" s="28" t="s">
        <v>27</v>
      </c>
      <c r="G125" s="41"/>
    </row>
    <row r="126" spans="1:7" ht="36" customHeight="1" thickBot="1" x14ac:dyDescent="0.3">
      <c r="A126" s="29" t="s">
        <v>6</v>
      </c>
      <c r="B126" s="30"/>
      <c r="C126" s="31"/>
      <c r="D126" s="36">
        <f>D125</f>
        <v>29.78</v>
      </c>
      <c r="E126" s="27"/>
    </row>
    <row r="127" spans="1:7" s="40" customFormat="1" ht="36" customHeight="1" thickBot="1" x14ac:dyDescent="0.3">
      <c r="A127" s="45" t="s">
        <v>96</v>
      </c>
      <c r="B127" s="46">
        <v>74080813970</v>
      </c>
      <c r="C127" s="27" t="s">
        <v>0</v>
      </c>
      <c r="D127" s="47">
        <v>48.53</v>
      </c>
      <c r="E127" s="28" t="s">
        <v>27</v>
      </c>
      <c r="G127" s="41"/>
    </row>
    <row r="128" spans="1:7" ht="36" customHeight="1" thickBot="1" x14ac:dyDescent="0.3">
      <c r="A128" s="29" t="s">
        <v>6</v>
      </c>
      <c r="B128" s="30"/>
      <c r="C128" s="31"/>
      <c r="D128" s="36">
        <f>D127</f>
        <v>48.53</v>
      </c>
      <c r="E128" s="27"/>
    </row>
    <row r="129" spans="1:7" s="40" customFormat="1" ht="36" customHeight="1" thickBot="1" x14ac:dyDescent="0.3">
      <c r="A129" s="45" t="s">
        <v>97</v>
      </c>
      <c r="B129" s="46">
        <v>83573049849</v>
      </c>
      <c r="C129" s="27" t="s">
        <v>0</v>
      </c>
      <c r="D129" s="47">
        <v>50</v>
      </c>
      <c r="E129" s="28" t="s">
        <v>27</v>
      </c>
      <c r="G129" s="41"/>
    </row>
    <row r="130" spans="1:7" ht="36" customHeight="1" thickBot="1" x14ac:dyDescent="0.3">
      <c r="A130" s="29" t="s">
        <v>6</v>
      </c>
      <c r="B130" s="30"/>
      <c r="C130" s="31"/>
      <c r="D130" s="36">
        <f>D129</f>
        <v>50</v>
      </c>
      <c r="E130" s="27"/>
    </row>
    <row r="131" spans="1:7" s="40" customFormat="1" ht="36" customHeight="1" thickBot="1" x14ac:dyDescent="0.3">
      <c r="A131" s="45" t="s">
        <v>111</v>
      </c>
      <c r="B131" s="46">
        <v>37322381288</v>
      </c>
      <c r="C131" s="27" t="s">
        <v>13</v>
      </c>
      <c r="D131" s="47">
        <v>168.06</v>
      </c>
      <c r="E131" s="28" t="s">
        <v>27</v>
      </c>
      <c r="G131" s="41"/>
    </row>
    <row r="132" spans="1:7" ht="36" customHeight="1" thickBot="1" x14ac:dyDescent="0.3">
      <c r="A132" s="29" t="s">
        <v>6</v>
      </c>
      <c r="B132" s="30"/>
      <c r="C132" s="31"/>
      <c r="D132" s="36">
        <f>D131</f>
        <v>168.06</v>
      </c>
      <c r="E132" s="27"/>
    </row>
    <row r="133" spans="1:7" s="40" customFormat="1" ht="36" customHeight="1" thickBot="1" x14ac:dyDescent="0.3">
      <c r="A133" s="45" t="s">
        <v>98</v>
      </c>
      <c r="B133" s="46">
        <v>15526597734</v>
      </c>
      <c r="C133" s="27" t="s">
        <v>13</v>
      </c>
      <c r="D133" s="47">
        <v>43.94</v>
      </c>
      <c r="E133" s="28" t="s">
        <v>27</v>
      </c>
      <c r="G133" s="41"/>
    </row>
    <row r="134" spans="1:7" s="40" customFormat="1" ht="36" customHeight="1" thickBot="1" x14ac:dyDescent="0.3">
      <c r="A134" s="45" t="s">
        <v>98</v>
      </c>
      <c r="B134" s="46">
        <v>15526597734</v>
      </c>
      <c r="C134" s="27" t="s">
        <v>13</v>
      </c>
      <c r="D134" s="47">
        <v>43.58</v>
      </c>
      <c r="E134" s="28" t="s">
        <v>27</v>
      </c>
      <c r="G134" s="41"/>
    </row>
    <row r="135" spans="1:7" ht="36" customHeight="1" thickBot="1" x14ac:dyDescent="0.3">
      <c r="A135" s="29" t="s">
        <v>6</v>
      </c>
      <c r="B135" s="30"/>
      <c r="C135" s="31"/>
      <c r="D135" s="36">
        <f>D133+D134</f>
        <v>87.52</v>
      </c>
      <c r="E135" s="27"/>
    </row>
    <row r="136" spans="1:7" s="40" customFormat="1" ht="36" customHeight="1" thickBot="1" x14ac:dyDescent="0.3">
      <c r="A136" s="45" t="s">
        <v>118</v>
      </c>
      <c r="B136" s="46">
        <v>11469787133</v>
      </c>
      <c r="C136" s="27" t="s">
        <v>21</v>
      </c>
      <c r="D136" s="47">
        <v>87.1</v>
      </c>
      <c r="E136" s="28" t="s">
        <v>32</v>
      </c>
      <c r="G136" s="41"/>
    </row>
    <row r="137" spans="1:7" ht="36" customHeight="1" thickBot="1" x14ac:dyDescent="0.3">
      <c r="A137" s="29" t="s">
        <v>6</v>
      </c>
      <c r="B137" s="30"/>
      <c r="C137" s="31"/>
      <c r="D137" s="36">
        <f>D136</f>
        <v>87.1</v>
      </c>
      <c r="E137" s="27"/>
    </row>
    <row r="138" spans="1:7" s="40" customFormat="1" ht="42.75" customHeight="1" thickBot="1" x14ac:dyDescent="0.3">
      <c r="A138" s="45" t="s">
        <v>73</v>
      </c>
      <c r="B138" s="46">
        <v>23345558826</v>
      </c>
      <c r="C138" s="27" t="s">
        <v>74</v>
      </c>
      <c r="D138" s="47">
        <v>16974.240000000002</v>
      </c>
      <c r="E138" s="28" t="s">
        <v>75</v>
      </c>
      <c r="F138" s="41"/>
      <c r="G138" s="41"/>
    </row>
    <row r="139" spans="1:7" s="40" customFormat="1" ht="42.75" customHeight="1" thickBot="1" x14ac:dyDescent="0.3">
      <c r="A139" s="45" t="s">
        <v>73</v>
      </c>
      <c r="B139" s="46">
        <v>23345558826</v>
      </c>
      <c r="C139" s="27" t="s">
        <v>74</v>
      </c>
      <c r="D139" s="47">
        <v>17620.060000000001</v>
      </c>
      <c r="E139" s="28" t="s">
        <v>75</v>
      </c>
      <c r="F139" s="41"/>
      <c r="G139" s="41"/>
    </row>
    <row r="140" spans="1:7" s="40" customFormat="1" ht="42.75" customHeight="1" thickBot="1" x14ac:dyDescent="0.3">
      <c r="A140" s="45" t="s">
        <v>73</v>
      </c>
      <c r="B140" s="46">
        <v>23345558826</v>
      </c>
      <c r="C140" s="27" t="s">
        <v>74</v>
      </c>
      <c r="D140" s="47">
        <v>18480.96</v>
      </c>
      <c r="E140" s="28" t="s">
        <v>75</v>
      </c>
      <c r="F140" s="41"/>
      <c r="G140" s="41"/>
    </row>
    <row r="141" spans="1:7" ht="36" customHeight="1" thickBot="1" x14ac:dyDescent="0.3">
      <c r="A141" s="29" t="s">
        <v>6</v>
      </c>
      <c r="B141" s="30"/>
      <c r="C141" s="31"/>
      <c r="D141" s="36">
        <f>D138+D139+D140</f>
        <v>53075.26</v>
      </c>
      <c r="E141" s="27"/>
    </row>
    <row r="142" spans="1:7" s="40" customFormat="1" ht="36" customHeight="1" thickBot="1" x14ac:dyDescent="0.3">
      <c r="A142" s="45" t="s">
        <v>113</v>
      </c>
      <c r="B142" s="46">
        <v>64606800724</v>
      </c>
      <c r="C142" s="27" t="s">
        <v>112</v>
      </c>
      <c r="D142" s="47">
        <v>3187.5</v>
      </c>
      <c r="E142" s="28" t="s">
        <v>99</v>
      </c>
      <c r="G142" s="41"/>
    </row>
    <row r="143" spans="1:7" ht="36" customHeight="1" thickBot="1" x14ac:dyDescent="0.3">
      <c r="A143" s="29" t="s">
        <v>6</v>
      </c>
      <c r="B143" s="30"/>
      <c r="C143" s="31"/>
      <c r="D143" s="36">
        <v>3187.5</v>
      </c>
      <c r="E143" s="27"/>
    </row>
    <row r="144" spans="1:7" s="40" customFormat="1" ht="36" customHeight="1" thickBot="1" x14ac:dyDescent="0.3">
      <c r="A144" s="58" t="s">
        <v>114</v>
      </c>
      <c r="B144" s="46">
        <v>20658234859</v>
      </c>
      <c r="C144" s="27" t="s">
        <v>0</v>
      </c>
      <c r="D144" s="47">
        <v>2367.7800000000002</v>
      </c>
      <c r="E144" s="28" t="s">
        <v>76</v>
      </c>
      <c r="G144" s="41"/>
    </row>
    <row r="145" spans="1:9" s="40" customFormat="1" ht="36" customHeight="1" thickBot="1" x14ac:dyDescent="0.3">
      <c r="A145" s="45" t="s">
        <v>115</v>
      </c>
      <c r="B145" s="61" t="s">
        <v>116</v>
      </c>
      <c r="C145" s="27" t="s">
        <v>0</v>
      </c>
      <c r="D145" s="47">
        <v>1558.71</v>
      </c>
      <c r="E145" s="28" t="s">
        <v>76</v>
      </c>
      <c r="G145" s="41"/>
    </row>
    <row r="146" spans="1:9" ht="36" customHeight="1" thickBot="1" x14ac:dyDescent="0.3">
      <c r="A146" s="29" t="s">
        <v>6</v>
      </c>
      <c r="B146" s="30"/>
      <c r="C146" s="31"/>
      <c r="D146" s="36">
        <f>D144+D145</f>
        <v>3926.4900000000002</v>
      </c>
      <c r="E146" s="27"/>
    </row>
    <row r="147" spans="1:9" s="40" customFormat="1" ht="36" customHeight="1" thickBot="1" x14ac:dyDescent="0.3">
      <c r="A147" s="45" t="s">
        <v>58</v>
      </c>
      <c r="B147" s="46">
        <v>13653700851</v>
      </c>
      <c r="C147" s="27" t="s">
        <v>21</v>
      </c>
      <c r="D147" s="47">
        <v>1390.92</v>
      </c>
      <c r="E147" s="28" t="s">
        <v>103</v>
      </c>
      <c r="G147" s="41"/>
    </row>
    <row r="148" spans="1:9" s="39" customFormat="1" ht="36" customHeight="1" thickBot="1" x14ac:dyDescent="0.3">
      <c r="A148" s="45" t="s">
        <v>58</v>
      </c>
      <c r="B148" s="56">
        <v>13653700851</v>
      </c>
      <c r="C148" s="45" t="s">
        <v>108</v>
      </c>
      <c r="D148" s="57">
        <v>14.5</v>
      </c>
      <c r="E148" s="58" t="s">
        <v>22</v>
      </c>
      <c r="G148" s="59"/>
    </row>
    <row r="149" spans="1:9" ht="36" customHeight="1" thickBot="1" x14ac:dyDescent="0.3">
      <c r="A149" s="29" t="s">
        <v>6</v>
      </c>
      <c r="B149" s="30"/>
      <c r="C149" s="31"/>
      <c r="D149" s="36">
        <f>D147+D148</f>
        <v>1405.42</v>
      </c>
      <c r="E149" s="27"/>
    </row>
    <row r="150" spans="1:9" s="40" customFormat="1" ht="36" customHeight="1" thickBot="1" x14ac:dyDescent="0.3">
      <c r="A150" s="16" t="s">
        <v>119</v>
      </c>
      <c r="B150" s="17"/>
      <c r="C150" s="17"/>
      <c r="D150" s="66">
        <f>D10+D12+D14+D17+D19+D21+D23+D28+D31+D36+D43+D45+D47+D49+D52+D54+D56+D58+D61+D63+D65+D70+D73+D76+D79+D81+D84+D88+D91+D94+D96+D98+D100+D102+D104+D106+D110+D112+D114+D116+D119+D122+D124+D126+D128+D130+D132+D135+D141+D143+D146+D149+D108+D137</f>
        <v>100092.03000000001</v>
      </c>
      <c r="E150" s="67"/>
      <c r="F150" s="41"/>
      <c r="G150" s="41"/>
      <c r="H150" s="41"/>
      <c r="I150" s="41"/>
    </row>
    <row r="151" spans="1:9" ht="36" customHeight="1" x14ac:dyDescent="0.25">
      <c r="G151" s="34"/>
    </row>
    <row r="152" spans="1:9" ht="36" customHeight="1" x14ac:dyDescent="0.25">
      <c r="D152" s="37" t="s">
        <v>17</v>
      </c>
      <c r="G152" s="34"/>
      <c r="I152" s="34"/>
    </row>
    <row r="153" spans="1:9" x14ac:dyDescent="0.25">
      <c r="G153" s="34"/>
    </row>
    <row r="154" spans="1:9" x14ac:dyDescent="0.25">
      <c r="G154" s="34"/>
    </row>
    <row r="155" spans="1:9" x14ac:dyDescent="0.25">
      <c r="H155" s="34"/>
    </row>
    <row r="156" spans="1:9" x14ac:dyDescent="0.25">
      <c r="G156" s="34"/>
    </row>
    <row r="157" spans="1:9" x14ac:dyDescent="0.25">
      <c r="F157" s="34"/>
    </row>
    <row r="163" spans="4:5" x14ac:dyDescent="0.25">
      <c r="E163" s="34"/>
    </row>
    <row r="167" spans="4:5" x14ac:dyDescent="0.25">
      <c r="D167" s="38"/>
    </row>
    <row r="169" spans="4:5" x14ac:dyDescent="0.25">
      <c r="D169" s="38"/>
    </row>
  </sheetData>
  <mergeCells count="2">
    <mergeCell ref="A7:E7"/>
    <mergeCell ref="D150:E150"/>
  </mergeCells>
  <pageMargins left="0.7" right="0.7" top="0.75" bottom="0.75" header="0.3" footer="0.3"/>
  <pageSetup paperSize="9" orientation="portrait" r:id="rId1"/>
  <ignoredErrors>
    <ignoredError sqref="B14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B1" workbookViewId="0">
      <selection activeCell="B9" sqref="B9"/>
    </sheetView>
  </sheetViews>
  <sheetFormatPr defaultColWidth="16.5703125" defaultRowHeight="15" x14ac:dyDescent="0.25"/>
  <cols>
    <col min="1" max="1" width="21.28515625" hidden="1" customWidth="1"/>
    <col min="2" max="2" width="50.5703125" customWidth="1"/>
    <col min="3" max="3" width="38.85546875" customWidth="1"/>
  </cols>
  <sheetData>
    <row r="1" spans="1:6" ht="15.75" thickBot="1" x14ac:dyDescent="0.3"/>
    <row r="2" spans="1:6" s="4" customFormat="1" ht="18.75" customHeight="1" thickBot="1" x14ac:dyDescent="0.3">
      <c r="A2" s="19"/>
      <c r="B2" s="70" t="s">
        <v>14</v>
      </c>
      <c r="C2" s="70"/>
    </row>
    <row r="3" spans="1:6" s="4" customFormat="1" ht="18.75" customHeight="1" thickBot="1" x14ac:dyDescent="0.3">
      <c r="A3" s="19"/>
      <c r="B3" s="20" t="s">
        <v>15</v>
      </c>
      <c r="C3" s="20"/>
    </row>
    <row r="4" spans="1:6" s="4" customFormat="1" ht="18.75" customHeight="1" thickBot="1" x14ac:dyDescent="0.3">
      <c r="A4" s="19"/>
      <c r="B4" s="20" t="s">
        <v>16</v>
      </c>
      <c r="C4" s="20"/>
    </row>
    <row r="5" spans="1:6" ht="18.75" customHeight="1" thickBot="1" x14ac:dyDescent="0.3">
      <c r="A5" s="21"/>
      <c r="B5" s="71"/>
      <c r="C5" s="71"/>
    </row>
    <row r="6" spans="1:6" s="9" customFormat="1" ht="41.25" customHeight="1" thickBot="1" x14ac:dyDescent="0.3">
      <c r="A6" s="22"/>
      <c r="B6" s="68" t="s">
        <v>52</v>
      </c>
      <c r="C6" s="69"/>
    </row>
    <row r="7" spans="1:6" s="4" customFormat="1" ht="45.75" customHeight="1" thickBot="1" x14ac:dyDescent="0.3">
      <c r="A7" s="10" t="s">
        <v>8</v>
      </c>
      <c r="B7" s="23" t="s">
        <v>7</v>
      </c>
      <c r="C7" s="24" t="s">
        <v>5</v>
      </c>
      <c r="E7" s="42"/>
    </row>
    <row r="8" spans="1:6" ht="36" customHeight="1" thickBot="1" x14ac:dyDescent="0.3">
      <c r="A8" s="3" t="s">
        <v>9</v>
      </c>
      <c r="B8" s="43">
        <f>1817.81+8245.79+178739.27+18178.1</f>
        <v>206980.97</v>
      </c>
      <c r="C8" s="13" t="s">
        <v>23</v>
      </c>
      <c r="E8" s="34"/>
    </row>
    <row r="9" spans="1:6" ht="36" customHeight="1" thickBot="1" x14ac:dyDescent="0.3">
      <c r="A9" s="1"/>
      <c r="B9" s="43">
        <f>1360.56+2999.42+29139.44</f>
        <v>33499.42</v>
      </c>
      <c r="C9" s="13" t="s">
        <v>11</v>
      </c>
      <c r="E9" s="34"/>
    </row>
    <row r="10" spans="1:6" ht="36" customHeight="1" thickBot="1" x14ac:dyDescent="0.3">
      <c r="A10" s="1"/>
      <c r="B10" s="43">
        <f>5952.87</f>
        <v>5952.87</v>
      </c>
      <c r="C10" s="13" t="s">
        <v>29</v>
      </c>
      <c r="E10" s="34"/>
    </row>
    <row r="11" spans="1:6" ht="36" customHeight="1" thickBot="1" x14ac:dyDescent="0.3">
      <c r="A11" s="1"/>
      <c r="B11" s="43">
        <v>870</v>
      </c>
      <c r="C11" s="13" t="s">
        <v>56</v>
      </c>
      <c r="E11" s="34"/>
    </row>
    <row r="12" spans="1:6" ht="36" customHeight="1" thickBot="1" x14ac:dyDescent="0.3">
      <c r="A12" s="1"/>
      <c r="B12" s="43">
        <f>102.2+174.68+1118.92+4075.96</f>
        <v>5471.76</v>
      </c>
      <c r="C12" s="13" t="s">
        <v>12</v>
      </c>
    </row>
    <row r="13" spans="1:6" ht="36" customHeight="1" thickBot="1" x14ac:dyDescent="0.3">
      <c r="A13" s="2"/>
      <c r="B13" s="44">
        <v>582</v>
      </c>
      <c r="C13" s="12" t="s">
        <v>24</v>
      </c>
      <c r="E13" s="34"/>
      <c r="F13" s="34"/>
    </row>
    <row r="14" spans="1:6" ht="36" customHeight="1" thickBot="1" x14ac:dyDescent="0.3">
      <c r="A14" s="2"/>
      <c r="B14" s="44">
        <v>35.700000000000003</v>
      </c>
      <c r="C14" s="12" t="s">
        <v>47</v>
      </c>
      <c r="E14" s="34"/>
      <c r="F14" s="34"/>
    </row>
    <row r="15" spans="1:6" ht="36" customHeight="1" thickBot="1" x14ac:dyDescent="0.3">
      <c r="A15" s="2"/>
      <c r="B15" s="32">
        <f>B8+B9+B10+B11+B12+B13+B14</f>
        <v>253392.72000000003</v>
      </c>
      <c r="C15" s="18" t="s">
        <v>53</v>
      </c>
      <c r="E15" s="34"/>
    </row>
    <row r="16" spans="1:6" ht="36" customHeight="1" thickBot="1" x14ac:dyDescent="0.3">
      <c r="A16" s="11" t="s">
        <v>10</v>
      </c>
      <c r="E16" s="34"/>
      <c r="F16" s="34"/>
    </row>
    <row r="17" spans="3:6" x14ac:dyDescent="0.25">
      <c r="C17" t="s">
        <v>17</v>
      </c>
      <c r="F17" s="34"/>
    </row>
    <row r="19" spans="3:6" x14ac:dyDescent="0.25">
      <c r="E19" s="34"/>
      <c r="F19" s="34"/>
    </row>
    <row r="53" spans="4:4" x14ac:dyDescent="0.25">
      <c r="D53" t="e">
        <f>'Kategorija 2'!E=D52+D50+D48+D46+D44+D42+D40+D38+D34+D32+D36+D30+D27+D25+D22+D20+D15+D13+D12</f>
        <v>#NAME?</v>
      </c>
    </row>
  </sheetData>
  <mergeCells count="3">
    <mergeCell ref="B6:C6"/>
    <mergeCell ref="B2:C2"/>
    <mergeCell ref="B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OŠ Zadarski otoci</cp:lastModifiedBy>
  <cp:lastPrinted>2024-03-11T11:15:15Z</cp:lastPrinted>
  <dcterms:created xsi:type="dcterms:W3CDTF">2024-02-15T07:48:27Z</dcterms:created>
  <dcterms:modified xsi:type="dcterms:W3CDTF">2025-11-12T11:16:10Z</dcterms:modified>
</cp:coreProperties>
</file>