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Š Zadarski otoci\Desktop\TRANSPARENTNOST\2026\"/>
    </mc:Choice>
  </mc:AlternateContent>
  <bookViews>
    <workbookView xWindow="0" yWindow="0" windowWidth="28800" windowHeight="12330"/>
  </bookViews>
  <sheets>
    <sheet name="Kategorija 1" sheetId="1" r:id="rId1"/>
    <sheet name="Kategorija 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0" i="1" l="1"/>
  <c r="D65" i="1"/>
  <c r="D38" i="1"/>
  <c r="D10" i="1"/>
  <c r="D66" i="1" s="1"/>
  <c r="D54" i="1"/>
  <c r="D57" i="1"/>
  <c r="D49" i="1"/>
  <c r="D59" i="1"/>
  <c r="D24" i="1"/>
  <c r="D12" i="1"/>
  <c r="D33" i="1"/>
  <c r="D26" i="1"/>
  <c r="D36" i="1"/>
  <c r="D22" i="1"/>
  <c r="D19" i="1"/>
  <c r="D28" i="1"/>
  <c r="D30" i="1"/>
  <c r="B11" i="2"/>
  <c r="B9" i="2"/>
  <c r="B8" i="2"/>
  <c r="B14" i="2" l="1"/>
  <c r="D52" i="2" l="1"/>
</calcChain>
</file>

<file path=xl/sharedStrings.xml><?xml version="1.0" encoding="utf-8"?>
<sst xmlns="http://schemas.openxmlformats.org/spreadsheetml/2006/main" count="153" uniqueCount="73">
  <si>
    <t>Zadar</t>
  </si>
  <si>
    <t>NAZIV PRIMATELJA</t>
  </si>
  <si>
    <t>OIB PRIMATELJA</t>
  </si>
  <si>
    <t>SJEDIŠTE PRIMATELJA</t>
  </si>
  <si>
    <t>NAČIN OBJAVE ISPLAČENOG IZNOSA</t>
  </si>
  <si>
    <t>Vrsta rashoda i izdatka</t>
  </si>
  <si>
    <t>UKUPNO :</t>
  </si>
  <si>
    <t>Način objave isplaćenog iznosa</t>
  </si>
  <si>
    <t>Obveznik-isplatitelj</t>
  </si>
  <si>
    <t>Ministarstvo</t>
  </si>
  <si>
    <t>UKUPNO:</t>
  </si>
  <si>
    <t>3132-Doprinosi za obvezno zdravstveno osiguranje</t>
  </si>
  <si>
    <t>3212-Naknade za prijevoz, za rad na terenu i odvojeni život</t>
  </si>
  <si>
    <t>Zagreb</t>
  </si>
  <si>
    <t>OŠ ZADARSKI OTOCI-ZADAR</t>
  </si>
  <si>
    <t>Trg Damira Tomljanovića Gavrana 2 23000 Zadar</t>
  </si>
  <si>
    <t>OIB 31690679863</t>
  </si>
  <si>
    <t>Odgovorna osoba: Davor Barić, dipl.ing.</t>
  </si>
  <si>
    <t>Premium plus d.o.o</t>
  </si>
  <si>
    <t>3234-Komunalne usluge</t>
  </si>
  <si>
    <t>Hrvatski Telekom d.d.</t>
  </si>
  <si>
    <t xml:space="preserve">Zagreb </t>
  </si>
  <si>
    <t xml:space="preserve">3231- Usluge telefona, pošte i prijevoza </t>
  </si>
  <si>
    <t>3111-Bruto plaće za redovan rad (ukupni iznos bez bolovanja na teret HZZO-a)</t>
  </si>
  <si>
    <t>3295-Pristojbe i naknade</t>
  </si>
  <si>
    <t>Vodovod  d.o.o.</t>
  </si>
  <si>
    <t>3239-Ostale usluge</t>
  </si>
  <si>
    <t xml:space="preserve">Inovativni Zadar d.o.o. </t>
  </si>
  <si>
    <t xml:space="preserve">3121- Ostali rashodi za zaposlene </t>
  </si>
  <si>
    <t>HEP-OPSKRBA D.O.O.</t>
  </si>
  <si>
    <t>3223- Energija</t>
  </si>
  <si>
    <t>3239- Ostale usluge</t>
  </si>
  <si>
    <t>Javna vatrogasna postrojba Zadar</t>
  </si>
  <si>
    <t xml:space="preserve">ČISTOĆA D.D. </t>
  </si>
  <si>
    <t xml:space="preserve">Hrvatska pošta d.d. </t>
  </si>
  <si>
    <t>87311810356.</t>
  </si>
  <si>
    <t>Velika Gorica</t>
  </si>
  <si>
    <t>Financijska agencija d.o.o.</t>
  </si>
  <si>
    <t>Zdenka Supičić Špralja</t>
  </si>
  <si>
    <t xml:space="preserve">Silba </t>
  </si>
  <si>
    <t>3235-Zakupnine i najmanine</t>
  </si>
  <si>
    <t xml:space="preserve">Marko Džaja </t>
  </si>
  <si>
    <t>Veli Iž</t>
  </si>
  <si>
    <t xml:space="preserve">Jovan Bogdan </t>
  </si>
  <si>
    <t>Olib</t>
  </si>
  <si>
    <t>Rafael j.d.o.o.</t>
  </si>
  <si>
    <t>Nin</t>
  </si>
  <si>
    <t xml:space="preserve">3239-Ostale usluge </t>
  </si>
  <si>
    <t>Poljoprivredna zadruga Olib</t>
  </si>
  <si>
    <t>04253989405</t>
  </si>
  <si>
    <t>3221-Uredski materijal i ostali materijalni rashodi</t>
  </si>
  <si>
    <t xml:space="preserve">Pevex d.o.o. </t>
  </si>
  <si>
    <t>Zdravo i kvalitetno frutarija d.o.o.</t>
  </si>
  <si>
    <t>Split</t>
  </si>
  <si>
    <t>3222-Materijal i sirovine</t>
  </si>
  <si>
    <t>Vindija d.d. prehrambena industrija</t>
  </si>
  <si>
    <t>Varaždin</t>
  </si>
  <si>
    <t>INFORMACIJE O TROŠENJU SREDSTAVA ZA SIJEČANJ 2026.</t>
  </si>
  <si>
    <t>UKUPNO ZA SIJEČANJ 2026.</t>
  </si>
  <si>
    <t>Jadranka obrt za trgovinu</t>
  </si>
  <si>
    <t>Provišta d.o.o.</t>
  </si>
  <si>
    <t>Ekspertni siguronosni sustavi d.o.o.</t>
  </si>
  <si>
    <t>HEP-ELEKTRA D.O.O.</t>
  </si>
  <si>
    <t xml:space="preserve">Virga d.o.o. </t>
  </si>
  <si>
    <t xml:space="preserve">Bibinje </t>
  </si>
  <si>
    <t>3293- Ostale usluge</t>
  </si>
  <si>
    <t>4227-Oprema</t>
  </si>
  <si>
    <t>3299-Ostale nespomenute usluge</t>
  </si>
  <si>
    <t>Ukupno za siječanj 2026.</t>
  </si>
  <si>
    <t>3237-Intelektualne i osobne usluge</t>
  </si>
  <si>
    <t>SPECIJALISTIČKA ORDINACIJA ZA MEDICINU RADA I SPORTA DR.MED. MATE MUSTAĆ</t>
  </si>
  <si>
    <t>DANKO JURLINA, obrt za dimnjačarske usluge, vl. Danko Jurlina</t>
  </si>
  <si>
    <t xml:space="preserve">Poljica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</si>
</sst>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k_n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1" xfId="0" applyBorder="1"/>
    <xf numFmtId="0" fontId="0" fillId="0" borderId="1" xfId="0" applyFont="1" applyBorder="1"/>
    <xf numFmtId="0" fontId="1" fillId="0" borderId="1" xfId="0" applyFont="1" applyBorder="1"/>
    <xf numFmtId="0" fontId="4" fillId="0" borderId="0" xfId="0" applyFont="1"/>
    <xf numFmtId="0" fontId="2" fillId="0" borderId="5" xfId="0" applyFont="1" applyBorder="1"/>
    <xf numFmtId="0" fontId="2" fillId="0" borderId="0" xfId="0" applyFont="1" applyBorder="1"/>
    <xf numFmtId="0" fontId="4" fillId="0" borderId="0" xfId="0" applyFont="1" applyBorder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2" fillId="0" borderId="1" xfId="0" applyFont="1" applyBorder="1"/>
    <xf numFmtId="0" fontId="1" fillId="3" borderId="1" xfId="0" applyFont="1" applyFill="1" applyBorder="1"/>
    <xf numFmtId="0" fontId="5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left" wrapText="1"/>
    </xf>
    <xf numFmtId="0" fontId="2" fillId="4" borderId="1" xfId="0" applyFont="1" applyFill="1" applyBorder="1" applyAlignment="1">
      <alignment horizontal="center" wrapText="1"/>
    </xf>
    <xf numFmtId="0" fontId="2" fillId="4" borderId="1" xfId="0" applyFont="1" applyFill="1" applyBorder="1" applyAlignment="1"/>
    <xf numFmtId="0" fontId="1" fillId="5" borderId="2" xfId="0" applyFont="1" applyFill="1" applyBorder="1" applyAlignment="1"/>
    <xf numFmtId="0" fontId="1" fillId="5" borderId="3" xfId="0" applyFont="1" applyFill="1" applyBorder="1" applyAlignment="1"/>
    <xf numFmtId="0" fontId="1" fillId="4" borderId="1" xfId="0" applyFont="1" applyFill="1" applyBorder="1" applyAlignment="1">
      <alignment horizontal="left"/>
    </xf>
    <xf numFmtId="0" fontId="4" fillId="0" borderId="2" xfId="0" applyFont="1" applyBorder="1"/>
    <xf numFmtId="0" fontId="2" fillId="0" borderId="0" xfId="0" applyFont="1" applyBorder="1" applyAlignment="1">
      <alignment horizontal="left"/>
    </xf>
    <xf numFmtId="0" fontId="0" fillId="0" borderId="2" xfId="0" applyBorder="1"/>
    <xf numFmtId="0" fontId="0" fillId="0" borderId="2" xfId="0" applyBorder="1" applyAlignment="1">
      <alignment vertical="center" wrapText="1"/>
    </xf>
    <xf numFmtId="164" fontId="2" fillId="4" borderId="6" xfId="0" applyNumberFormat="1" applyFont="1" applyFill="1" applyBorder="1" applyAlignment="1">
      <alignment wrapText="1"/>
    </xf>
    <xf numFmtId="0" fontId="2" fillId="4" borderId="6" xfId="0" applyFont="1" applyFill="1" applyBorder="1" applyAlignment="1">
      <alignment horizontal="center" wrapText="1"/>
    </xf>
    <xf numFmtId="0" fontId="0" fillId="0" borderId="0" xfId="0" applyBorder="1"/>
    <xf numFmtId="0" fontId="0" fillId="0" borderId="5" xfId="0" applyBorder="1"/>
    <xf numFmtId="0" fontId="0" fillId="0" borderId="1" xfId="0" applyFill="1" applyBorder="1"/>
    <xf numFmtId="0" fontId="0" fillId="0" borderId="1" xfId="0" applyFill="1" applyBorder="1" applyAlignment="1">
      <alignment wrapText="1"/>
    </xf>
    <xf numFmtId="0" fontId="1" fillId="4" borderId="1" xfId="0" applyFont="1" applyFill="1" applyBorder="1"/>
    <xf numFmtId="0" fontId="0" fillId="4" borderId="1" xfId="0" applyFill="1" applyBorder="1" applyAlignment="1">
      <alignment horizontal="center"/>
    </xf>
    <xf numFmtId="0" fontId="0" fillId="4" borderId="1" xfId="0" applyFill="1" applyBorder="1"/>
    <xf numFmtId="4" fontId="1" fillId="4" borderId="1" xfId="0" applyNumberFormat="1" applyFont="1" applyFill="1" applyBorder="1"/>
    <xf numFmtId="0" fontId="0" fillId="0" borderId="0" xfId="0" applyBorder="1" applyAlignment="1">
      <alignment horizontal="center"/>
    </xf>
    <xf numFmtId="4" fontId="0" fillId="0" borderId="0" xfId="0" applyNumberFormat="1"/>
    <xf numFmtId="0" fontId="4" fillId="0" borderId="0" xfId="0" applyFont="1" applyBorder="1" applyAlignment="1">
      <alignment horizontal="center"/>
    </xf>
    <xf numFmtId="164" fontId="0" fillId="4" borderId="1" xfId="0" applyNumberFormat="1" applyFill="1" applyBorder="1" applyAlignment="1">
      <alignment horizontal="center"/>
    </xf>
    <xf numFmtId="0" fontId="0" fillId="0" borderId="0" xfId="0" applyAlignment="1">
      <alignment horizontal="center"/>
    </xf>
    <xf numFmtId="4" fontId="0" fillId="0" borderId="0" xfId="0" applyNumberFormat="1" applyAlignment="1">
      <alignment horizontal="center"/>
    </xf>
    <xf numFmtId="0" fontId="0" fillId="0" borderId="0" xfId="0" applyFont="1" applyFill="1"/>
    <xf numFmtId="0" fontId="0" fillId="0" borderId="0" xfId="0" applyFill="1"/>
    <xf numFmtId="4" fontId="0" fillId="0" borderId="0" xfId="0" applyNumberFormat="1" applyFill="1"/>
    <xf numFmtId="4" fontId="4" fillId="0" borderId="0" xfId="0" applyNumberFormat="1" applyFont="1"/>
    <xf numFmtId="164" fontId="0" fillId="0" borderId="1" xfId="0" applyNumberFormat="1" applyFill="1" applyBorder="1"/>
    <xf numFmtId="164" fontId="5" fillId="0" borderId="1" xfId="0" applyNumberFormat="1" applyFont="1" applyFill="1" applyBorder="1"/>
    <xf numFmtId="0" fontId="1" fillId="6" borderId="1" xfId="0" applyFont="1" applyFill="1" applyBorder="1"/>
    <xf numFmtId="0" fontId="0" fillId="6" borderId="1" xfId="0" applyFill="1" applyBorder="1" applyAlignment="1">
      <alignment horizontal="center"/>
    </xf>
    <xf numFmtId="0" fontId="0" fillId="6" borderId="1" xfId="0" applyFill="1" applyBorder="1"/>
    <xf numFmtId="164" fontId="0" fillId="6" borderId="1" xfId="0" applyNumberFormat="1" applyFill="1" applyBorder="1" applyAlignment="1">
      <alignment horizontal="center"/>
    </xf>
    <xf numFmtId="0" fontId="1" fillId="6" borderId="9" xfId="0" applyFont="1" applyFill="1" applyBorder="1"/>
    <xf numFmtId="0" fontId="0" fillId="6" borderId="9" xfId="0" applyFill="1" applyBorder="1" applyAlignment="1">
      <alignment horizontal="center"/>
    </xf>
    <xf numFmtId="0" fontId="0" fillId="6" borderId="9" xfId="0" applyFill="1" applyBorder="1"/>
    <xf numFmtId="164" fontId="0" fillId="6" borderId="9" xfId="0" applyNumberFormat="1" applyFill="1" applyBorder="1" applyAlignment="1">
      <alignment horizontal="center"/>
    </xf>
    <xf numFmtId="0" fontId="0" fillId="0" borderId="1" xfId="0" applyFont="1" applyFill="1" applyBorder="1"/>
    <xf numFmtId="0" fontId="0" fillId="0" borderId="1" xfId="0" applyFill="1" applyBorder="1" applyAlignment="1">
      <alignment horizontal="center"/>
    </xf>
    <xf numFmtId="164" fontId="0" fillId="0" borderId="1" xfId="0" applyNumberForma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164" fontId="0" fillId="0" borderId="1" xfId="0" applyNumberFormat="1" applyFont="1" applyFill="1" applyBorder="1" applyAlignment="1">
      <alignment horizontal="center"/>
    </xf>
    <xf numFmtId="0" fontId="0" fillId="0" borderId="1" xfId="0" applyFont="1" applyFill="1" applyBorder="1" applyAlignment="1">
      <alignment wrapText="1"/>
    </xf>
    <xf numFmtId="4" fontId="0" fillId="0" borderId="0" xfId="0" applyNumberFormat="1" applyFont="1" applyFill="1"/>
    <xf numFmtId="0" fontId="0" fillId="0" borderId="1" xfId="0" applyNumberFormat="1" applyFont="1" applyFill="1" applyBorder="1" applyAlignment="1">
      <alignment horizontal="center"/>
    </xf>
    <xf numFmtId="49" fontId="0" fillId="0" borderId="1" xfId="0" applyNumberFormat="1" applyFill="1" applyBorder="1" applyAlignment="1">
      <alignment horizontal="center"/>
    </xf>
    <xf numFmtId="0" fontId="0" fillId="0" borderId="1" xfId="0" applyFill="1" applyBorder="1" applyAlignment="1">
      <alignment horizontal="left" wrapText="1"/>
    </xf>
    <xf numFmtId="0" fontId="0" fillId="0" borderId="1" xfId="0" applyBorder="1" applyAlignment="1">
      <alignment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4" fontId="1" fillId="5" borderId="3" xfId="0" applyNumberFormat="1" applyFont="1" applyFill="1" applyBorder="1" applyAlignment="1">
      <alignment horizontal="center" wrapText="1"/>
    </xf>
    <xf numFmtId="4" fontId="1" fillId="5" borderId="4" xfId="0" applyNumberFormat="1" applyFont="1" applyFill="1" applyBorder="1" applyAlignment="1">
      <alignment horizont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/>
    </xf>
    <xf numFmtId="0" fontId="0" fillId="0" borderId="0" xfId="0" applyBorder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85"/>
  <sheetViews>
    <sheetView tabSelected="1" topLeftCell="A55" zoomScaleNormal="100" workbookViewId="0">
      <selection activeCell="D66" sqref="D66:E66"/>
    </sheetView>
  </sheetViews>
  <sheetFormatPr defaultColWidth="16.5703125" defaultRowHeight="15" x14ac:dyDescent="0.25"/>
  <cols>
    <col min="1" max="1" width="35.85546875" customWidth="1"/>
    <col min="2" max="3" width="16.5703125" customWidth="1"/>
    <col min="4" max="4" width="16.5703125" style="37" customWidth="1"/>
    <col min="5" max="5" width="22.85546875" customWidth="1"/>
  </cols>
  <sheetData>
    <row r="3" spans="1:7" s="4" customFormat="1" ht="18.75" customHeight="1" x14ac:dyDescent="0.25">
      <c r="A3" s="5" t="s">
        <v>14</v>
      </c>
      <c r="B3" s="6"/>
      <c r="C3" s="6"/>
      <c r="D3" s="35"/>
      <c r="E3" s="7"/>
    </row>
    <row r="4" spans="1:7" s="4" customFormat="1" ht="18.75" customHeight="1" x14ac:dyDescent="0.25">
      <c r="A4" s="5" t="s">
        <v>15</v>
      </c>
      <c r="B4" s="6"/>
      <c r="C4" s="6"/>
      <c r="D4" s="35"/>
      <c r="E4" s="7"/>
    </row>
    <row r="5" spans="1:7" s="4" customFormat="1" ht="18.75" customHeight="1" x14ac:dyDescent="0.25">
      <c r="A5" s="5" t="s">
        <v>16</v>
      </c>
      <c r="B5" s="6"/>
      <c r="C5" s="6"/>
      <c r="D5" s="35"/>
      <c r="E5" s="7"/>
    </row>
    <row r="6" spans="1:7" ht="15.75" thickBot="1" x14ac:dyDescent="0.3">
      <c r="A6" s="26"/>
      <c r="B6" s="25"/>
      <c r="C6" s="25"/>
      <c r="D6" s="33"/>
      <c r="E6" s="25"/>
    </row>
    <row r="7" spans="1:7" s="8" customFormat="1" ht="27.75" customHeight="1" thickBot="1" x14ac:dyDescent="0.3">
      <c r="A7" s="64" t="s">
        <v>57</v>
      </c>
      <c r="B7" s="65"/>
      <c r="C7" s="65"/>
      <c r="D7" s="65"/>
      <c r="E7" s="66"/>
    </row>
    <row r="8" spans="1:7" s="4" customFormat="1" ht="45.75" customHeight="1" thickBot="1" x14ac:dyDescent="0.3">
      <c r="A8" s="15" t="s">
        <v>1</v>
      </c>
      <c r="B8" s="14" t="s">
        <v>2</v>
      </c>
      <c r="C8" s="14" t="s">
        <v>3</v>
      </c>
      <c r="D8" s="14" t="s">
        <v>4</v>
      </c>
      <c r="E8" s="14" t="s">
        <v>5</v>
      </c>
    </row>
    <row r="9" spans="1:7" s="40" customFormat="1" ht="36" customHeight="1" thickBot="1" x14ac:dyDescent="0.3">
      <c r="A9" s="53" t="s">
        <v>18</v>
      </c>
      <c r="B9" s="54">
        <v>47612356838</v>
      </c>
      <c r="C9" s="27" t="s">
        <v>0</v>
      </c>
      <c r="D9" s="55">
        <v>421.64</v>
      </c>
      <c r="E9" s="28" t="s">
        <v>50</v>
      </c>
      <c r="G9" s="41"/>
    </row>
    <row r="10" spans="1:7" s="40" customFormat="1" ht="36" customHeight="1" thickBot="1" x14ac:dyDescent="0.3">
      <c r="A10" s="29" t="s">
        <v>6</v>
      </c>
      <c r="B10" s="30"/>
      <c r="C10" s="31"/>
      <c r="D10" s="36">
        <f>D9</f>
        <v>421.64</v>
      </c>
      <c r="E10" s="27"/>
      <c r="G10" s="41"/>
    </row>
    <row r="11" spans="1:7" s="40" customFormat="1" ht="36" customHeight="1" thickBot="1" x14ac:dyDescent="0.3">
      <c r="A11" s="53" t="s">
        <v>63</v>
      </c>
      <c r="B11" s="54">
        <v>60246911305</v>
      </c>
      <c r="C11" s="27" t="s">
        <v>64</v>
      </c>
      <c r="D11" s="55">
        <v>1526.13</v>
      </c>
      <c r="E11" s="28" t="s">
        <v>50</v>
      </c>
      <c r="G11" s="41"/>
    </row>
    <row r="12" spans="1:7" s="40" customFormat="1" ht="36" customHeight="1" thickBot="1" x14ac:dyDescent="0.3">
      <c r="A12" s="29" t="s">
        <v>6</v>
      </c>
      <c r="B12" s="30"/>
      <c r="C12" s="31"/>
      <c r="D12" s="36">
        <f>D11</f>
        <v>1526.13</v>
      </c>
      <c r="E12" s="27"/>
      <c r="G12" s="41"/>
    </row>
    <row r="13" spans="1:7" s="39" customFormat="1" ht="32.25" customHeight="1" thickBot="1" x14ac:dyDescent="0.3">
      <c r="A13" s="53" t="s">
        <v>51</v>
      </c>
      <c r="B13" s="60">
        <v>73660371074</v>
      </c>
      <c r="C13" s="53" t="s">
        <v>21</v>
      </c>
      <c r="D13" s="57">
        <v>123.49</v>
      </c>
      <c r="E13" s="58" t="s">
        <v>50</v>
      </c>
      <c r="G13" s="59"/>
    </row>
    <row r="14" spans="1:7" ht="36" customHeight="1" thickBot="1" x14ac:dyDescent="0.3">
      <c r="A14" s="29" t="s">
        <v>6</v>
      </c>
      <c r="B14" s="30"/>
      <c r="C14" s="31"/>
      <c r="D14" s="36">
        <v>123.49</v>
      </c>
      <c r="E14" s="27"/>
      <c r="G14" s="34"/>
    </row>
    <row r="15" spans="1:7" s="40" customFormat="1" ht="36" customHeight="1" thickBot="1" x14ac:dyDescent="0.3">
      <c r="A15" s="53" t="s">
        <v>29</v>
      </c>
      <c r="B15" s="54">
        <v>63073332379</v>
      </c>
      <c r="C15" s="27" t="s">
        <v>13</v>
      </c>
      <c r="D15" s="55">
        <v>3565.57</v>
      </c>
      <c r="E15" s="28" t="s">
        <v>30</v>
      </c>
      <c r="G15" s="41"/>
    </row>
    <row r="16" spans="1:7" ht="36" customHeight="1" thickBot="1" x14ac:dyDescent="0.3">
      <c r="A16" s="29" t="s">
        <v>6</v>
      </c>
      <c r="B16" s="30"/>
      <c r="C16" s="31"/>
      <c r="D16" s="36">
        <v>3565.57</v>
      </c>
      <c r="E16" s="28"/>
      <c r="G16" s="34"/>
    </row>
    <row r="17" spans="1:8" s="40" customFormat="1" ht="36" customHeight="1" thickBot="1" x14ac:dyDescent="0.3">
      <c r="A17" s="53" t="s">
        <v>62</v>
      </c>
      <c r="B17" s="54">
        <v>43965974818</v>
      </c>
      <c r="C17" s="27" t="s">
        <v>13</v>
      </c>
      <c r="D17" s="55">
        <v>3.05</v>
      </c>
      <c r="E17" s="28" t="s">
        <v>30</v>
      </c>
      <c r="G17" s="41"/>
    </row>
    <row r="18" spans="1:8" s="40" customFormat="1" ht="36" customHeight="1" thickBot="1" x14ac:dyDescent="0.3">
      <c r="A18" s="53" t="s">
        <v>62</v>
      </c>
      <c r="B18" s="54">
        <v>43965974818</v>
      </c>
      <c r="C18" s="27" t="s">
        <v>13</v>
      </c>
      <c r="D18" s="55">
        <v>38.450000000000003</v>
      </c>
      <c r="E18" s="28" t="s">
        <v>30</v>
      </c>
      <c r="G18" s="41"/>
    </row>
    <row r="19" spans="1:8" ht="36" customHeight="1" thickBot="1" x14ac:dyDescent="0.3">
      <c r="A19" s="29" t="s">
        <v>6</v>
      </c>
      <c r="B19" s="30"/>
      <c r="C19" s="31"/>
      <c r="D19" s="36">
        <f>D17+D18</f>
        <v>41.5</v>
      </c>
      <c r="E19" s="28"/>
      <c r="G19" s="34"/>
    </row>
    <row r="20" spans="1:8" s="39" customFormat="1" ht="36" customHeight="1" thickBot="1" x14ac:dyDescent="0.3">
      <c r="A20" s="53" t="s">
        <v>20</v>
      </c>
      <c r="B20" s="56">
        <v>81793146560</v>
      </c>
      <c r="C20" s="53" t="s">
        <v>13</v>
      </c>
      <c r="D20" s="57">
        <v>29.2</v>
      </c>
      <c r="E20" s="58" t="s">
        <v>22</v>
      </c>
      <c r="G20" s="59"/>
      <c r="H20" s="59"/>
    </row>
    <row r="21" spans="1:8" s="40" customFormat="1" ht="36" customHeight="1" thickBot="1" x14ac:dyDescent="0.3">
      <c r="A21" s="53" t="s">
        <v>20</v>
      </c>
      <c r="B21" s="56">
        <v>81793146560</v>
      </c>
      <c r="C21" s="53" t="s">
        <v>13</v>
      </c>
      <c r="D21" s="57">
        <v>74.180000000000007</v>
      </c>
      <c r="E21" s="58" t="s">
        <v>22</v>
      </c>
      <c r="G21" s="41"/>
    </row>
    <row r="22" spans="1:8" s="39" customFormat="1" ht="36" customHeight="1" thickBot="1" x14ac:dyDescent="0.3">
      <c r="A22" s="29" t="s">
        <v>6</v>
      </c>
      <c r="B22" s="30"/>
      <c r="C22" s="31"/>
      <c r="D22" s="36">
        <f>D20+D21</f>
        <v>103.38000000000001</v>
      </c>
      <c r="E22" s="27"/>
    </row>
    <row r="23" spans="1:8" s="39" customFormat="1" ht="36" customHeight="1" thickBot="1" x14ac:dyDescent="0.3">
      <c r="A23" s="53" t="s">
        <v>27</v>
      </c>
      <c r="B23" s="56">
        <v>33061586626</v>
      </c>
      <c r="C23" s="53" t="s">
        <v>0</v>
      </c>
      <c r="D23" s="57">
        <v>109.5</v>
      </c>
      <c r="E23" s="58" t="s">
        <v>22</v>
      </c>
    </row>
    <row r="24" spans="1:8" ht="36" customHeight="1" thickBot="1" x14ac:dyDescent="0.3">
      <c r="A24" s="29" t="s">
        <v>6</v>
      </c>
      <c r="B24" s="30"/>
      <c r="C24" s="31"/>
      <c r="D24" s="36">
        <f>D23</f>
        <v>109.5</v>
      </c>
      <c r="E24" s="27"/>
    </row>
    <row r="25" spans="1:8" s="39" customFormat="1" ht="36" customHeight="1" thickBot="1" x14ac:dyDescent="0.3">
      <c r="A25" s="53" t="s">
        <v>34</v>
      </c>
      <c r="B25" s="56" t="s">
        <v>35</v>
      </c>
      <c r="C25" s="53" t="s">
        <v>36</v>
      </c>
      <c r="D25" s="57">
        <v>60.82</v>
      </c>
      <c r="E25" s="58" t="s">
        <v>22</v>
      </c>
    </row>
    <row r="26" spans="1:8" ht="36" customHeight="1" thickBot="1" x14ac:dyDescent="0.3">
      <c r="A26" s="29" t="s">
        <v>6</v>
      </c>
      <c r="B26" s="30"/>
      <c r="C26" s="31"/>
      <c r="D26" s="36">
        <f>D25</f>
        <v>60.82</v>
      </c>
      <c r="E26" s="27"/>
    </row>
    <row r="27" spans="1:8" s="40" customFormat="1" ht="36" customHeight="1" thickBot="1" x14ac:dyDescent="0.3">
      <c r="A27" s="62" t="s">
        <v>52</v>
      </c>
      <c r="B27" s="54">
        <v>63949120108</v>
      </c>
      <c r="C27" s="27" t="s">
        <v>53</v>
      </c>
      <c r="D27" s="55">
        <v>521.82000000000005</v>
      </c>
      <c r="E27" s="27" t="s">
        <v>54</v>
      </c>
      <c r="G27" s="41"/>
    </row>
    <row r="28" spans="1:8" ht="36" customHeight="1" thickBot="1" x14ac:dyDescent="0.3">
      <c r="A28" s="45" t="s">
        <v>6</v>
      </c>
      <c r="B28" s="46"/>
      <c r="C28" s="47"/>
      <c r="D28" s="48">
        <f>D27</f>
        <v>521.82000000000005</v>
      </c>
      <c r="E28" s="1"/>
      <c r="G28" s="34"/>
    </row>
    <row r="29" spans="1:8" s="40" customFormat="1" ht="36" customHeight="1" thickBot="1" x14ac:dyDescent="0.3">
      <c r="A29" s="62" t="s">
        <v>55</v>
      </c>
      <c r="B29" s="54">
        <v>44138062462</v>
      </c>
      <c r="C29" s="27" t="s">
        <v>56</v>
      </c>
      <c r="D29" s="55">
        <v>1262.23</v>
      </c>
      <c r="E29" s="27" t="s">
        <v>54</v>
      </c>
      <c r="F29" s="41"/>
      <c r="G29" s="41"/>
    </row>
    <row r="30" spans="1:8" ht="36" customHeight="1" thickBot="1" x14ac:dyDescent="0.3">
      <c r="A30" s="45" t="s">
        <v>6</v>
      </c>
      <c r="B30" s="46"/>
      <c r="C30" s="47"/>
      <c r="D30" s="48">
        <f>D29</f>
        <v>1262.23</v>
      </c>
      <c r="E30" s="63"/>
    </row>
    <row r="31" spans="1:8" s="40" customFormat="1" ht="36" customHeight="1" thickBot="1" x14ac:dyDescent="0.3">
      <c r="A31" s="27" t="s">
        <v>33</v>
      </c>
      <c r="B31" s="54">
        <v>84923155727</v>
      </c>
      <c r="C31" s="27" t="s">
        <v>0</v>
      </c>
      <c r="D31" s="55">
        <v>5.4</v>
      </c>
      <c r="E31" s="27" t="s">
        <v>19</v>
      </c>
      <c r="G31" s="41"/>
    </row>
    <row r="32" spans="1:8" s="40" customFormat="1" ht="36" customHeight="1" thickBot="1" x14ac:dyDescent="0.3">
      <c r="A32" s="27" t="s">
        <v>33</v>
      </c>
      <c r="B32" s="54">
        <v>84923155727</v>
      </c>
      <c r="C32" s="27" t="s">
        <v>0</v>
      </c>
      <c r="D32" s="55">
        <v>132.41</v>
      </c>
      <c r="E32" s="27" t="s">
        <v>19</v>
      </c>
      <c r="G32" s="41"/>
    </row>
    <row r="33" spans="1:7" s="40" customFormat="1" ht="36.75" customHeight="1" thickBot="1" x14ac:dyDescent="0.3">
      <c r="A33" s="29" t="s">
        <v>6</v>
      </c>
      <c r="B33" s="30"/>
      <c r="C33" s="31"/>
      <c r="D33" s="36">
        <f>D31+D32</f>
        <v>137.81</v>
      </c>
      <c r="E33" s="27"/>
      <c r="G33" s="41"/>
    </row>
    <row r="34" spans="1:7" s="39" customFormat="1" ht="36" customHeight="1" thickBot="1" x14ac:dyDescent="0.3">
      <c r="A34" s="27" t="s">
        <v>25</v>
      </c>
      <c r="B34" s="54">
        <v>89406825003</v>
      </c>
      <c r="C34" s="27" t="s">
        <v>0</v>
      </c>
      <c r="D34" s="55">
        <v>178.14</v>
      </c>
      <c r="E34" s="27" t="s">
        <v>19</v>
      </c>
    </row>
    <row r="35" spans="1:7" s="40" customFormat="1" ht="36" customHeight="1" thickBot="1" x14ac:dyDescent="0.3">
      <c r="A35" s="27" t="s">
        <v>25</v>
      </c>
      <c r="B35" s="54">
        <v>89406825003</v>
      </c>
      <c r="C35" s="27" t="s">
        <v>0</v>
      </c>
      <c r="D35" s="55">
        <v>13.91</v>
      </c>
      <c r="E35" s="27" t="s">
        <v>19</v>
      </c>
    </row>
    <row r="36" spans="1:7" s="40" customFormat="1" ht="36.75" customHeight="1" thickBot="1" x14ac:dyDescent="0.3">
      <c r="A36" s="29" t="s">
        <v>6</v>
      </c>
      <c r="B36" s="30"/>
      <c r="C36" s="31"/>
      <c r="D36" s="36">
        <f>D34+D35</f>
        <v>192.04999999999998</v>
      </c>
      <c r="E36" s="27"/>
      <c r="G36" s="41"/>
    </row>
    <row r="37" spans="1:7" s="40" customFormat="1" ht="36" customHeight="1" thickBot="1" x14ac:dyDescent="0.3">
      <c r="A37" s="58" t="s">
        <v>71</v>
      </c>
      <c r="B37" s="54">
        <v>49980852277</v>
      </c>
      <c r="C37" s="27" t="s">
        <v>72</v>
      </c>
      <c r="D37" s="55">
        <v>389.66</v>
      </c>
      <c r="E37" s="28" t="s">
        <v>19</v>
      </c>
      <c r="G37" s="41"/>
    </row>
    <row r="38" spans="1:7" s="40" customFormat="1" ht="36" customHeight="1" thickBot="1" x14ac:dyDescent="0.3">
      <c r="A38" s="29" t="s">
        <v>6</v>
      </c>
      <c r="B38" s="30"/>
      <c r="C38" s="31"/>
      <c r="D38" s="36">
        <f>D37</f>
        <v>389.66</v>
      </c>
      <c r="E38" s="27"/>
    </row>
    <row r="39" spans="1:7" s="40" customFormat="1" ht="36" customHeight="1" thickBot="1" x14ac:dyDescent="0.3">
      <c r="A39" s="53" t="s">
        <v>38</v>
      </c>
      <c r="B39" s="54"/>
      <c r="C39" s="27" t="s">
        <v>39</v>
      </c>
      <c r="D39" s="55">
        <v>300</v>
      </c>
      <c r="E39" s="28" t="s">
        <v>40</v>
      </c>
    </row>
    <row r="40" spans="1:7" s="40" customFormat="1" ht="36" customHeight="1" thickBot="1" x14ac:dyDescent="0.3">
      <c r="A40" s="29" t="s">
        <v>6</v>
      </c>
      <c r="B40" s="30"/>
      <c r="C40" s="31"/>
      <c r="D40" s="36">
        <f>D39</f>
        <v>300</v>
      </c>
      <c r="E40" s="27"/>
    </row>
    <row r="41" spans="1:7" s="40" customFormat="1" ht="36" customHeight="1" thickBot="1" x14ac:dyDescent="0.3">
      <c r="A41" s="53" t="s">
        <v>41</v>
      </c>
      <c r="B41" s="54"/>
      <c r="C41" s="27" t="s">
        <v>42</v>
      </c>
      <c r="D41" s="55">
        <v>200</v>
      </c>
      <c r="E41" s="28" t="s">
        <v>40</v>
      </c>
      <c r="G41" s="41"/>
    </row>
    <row r="42" spans="1:7" s="40" customFormat="1" ht="36" customHeight="1" thickBot="1" x14ac:dyDescent="0.3">
      <c r="A42" s="29" t="s">
        <v>6</v>
      </c>
      <c r="B42" s="30"/>
      <c r="C42" s="31"/>
      <c r="D42" s="36">
        <v>200</v>
      </c>
      <c r="E42" s="27"/>
    </row>
    <row r="43" spans="1:7" s="40" customFormat="1" ht="36" customHeight="1" thickBot="1" x14ac:dyDescent="0.3">
      <c r="A43" s="53" t="s">
        <v>43</v>
      </c>
      <c r="B43" s="54"/>
      <c r="C43" s="27" t="s">
        <v>44</v>
      </c>
      <c r="D43" s="55">
        <v>300</v>
      </c>
      <c r="E43" s="28" t="s">
        <v>40</v>
      </c>
      <c r="G43" s="41"/>
    </row>
    <row r="44" spans="1:7" ht="36" customHeight="1" thickBot="1" x14ac:dyDescent="0.3">
      <c r="A44" s="29" t="s">
        <v>6</v>
      </c>
      <c r="B44" s="30"/>
      <c r="C44" s="31"/>
      <c r="D44" s="36">
        <v>300</v>
      </c>
      <c r="E44" s="27"/>
    </row>
    <row r="45" spans="1:7" s="40" customFormat="1" ht="36" customHeight="1" thickBot="1" x14ac:dyDescent="0.3">
      <c r="A45" s="27" t="s">
        <v>45</v>
      </c>
      <c r="B45" s="54">
        <v>73616495394</v>
      </c>
      <c r="C45" s="27" t="s">
        <v>46</v>
      </c>
      <c r="D45" s="55">
        <v>17047.939999999999</v>
      </c>
      <c r="E45" s="27" t="s">
        <v>65</v>
      </c>
    </row>
    <row r="46" spans="1:7" s="40" customFormat="1" ht="36" customHeight="1" thickBot="1" x14ac:dyDescent="0.3">
      <c r="A46" s="27" t="s">
        <v>45</v>
      </c>
      <c r="B46" s="54">
        <v>73616495394</v>
      </c>
      <c r="C46" s="27" t="s">
        <v>46</v>
      </c>
      <c r="D46" s="55">
        <v>11597.91</v>
      </c>
      <c r="E46" s="27" t="s">
        <v>66</v>
      </c>
    </row>
    <row r="47" spans="1:7" s="40" customFormat="1" ht="36" customHeight="1" thickBot="1" x14ac:dyDescent="0.3">
      <c r="A47" s="27" t="s">
        <v>45</v>
      </c>
      <c r="B47" s="54">
        <v>73616495394</v>
      </c>
      <c r="C47" s="27" t="s">
        <v>46</v>
      </c>
      <c r="D47" s="55">
        <v>37050</v>
      </c>
      <c r="E47" s="27" t="s">
        <v>66</v>
      </c>
    </row>
    <row r="48" spans="1:7" s="40" customFormat="1" ht="36" customHeight="1" thickBot="1" x14ac:dyDescent="0.3">
      <c r="A48" s="27" t="s">
        <v>45</v>
      </c>
      <c r="B48" s="54">
        <v>73616495394</v>
      </c>
      <c r="C48" s="27" t="s">
        <v>46</v>
      </c>
      <c r="D48" s="55">
        <v>14044.79</v>
      </c>
      <c r="E48" s="27" t="s">
        <v>65</v>
      </c>
    </row>
    <row r="49" spans="1:7" ht="36" customHeight="1" thickBot="1" x14ac:dyDescent="0.3">
      <c r="A49" s="45" t="s">
        <v>6</v>
      </c>
      <c r="B49" s="46"/>
      <c r="C49" s="47"/>
      <c r="D49" s="48">
        <f>D45+D46+D47+D48</f>
        <v>79740.640000000014</v>
      </c>
      <c r="E49" s="1"/>
    </row>
    <row r="50" spans="1:7" s="40" customFormat="1" ht="36" customHeight="1" thickBot="1" x14ac:dyDescent="0.3">
      <c r="A50" s="27" t="s">
        <v>48</v>
      </c>
      <c r="B50" s="61" t="s">
        <v>49</v>
      </c>
      <c r="C50" s="27" t="s">
        <v>44</v>
      </c>
      <c r="D50" s="55">
        <v>66.25</v>
      </c>
      <c r="E50" s="27" t="s">
        <v>47</v>
      </c>
      <c r="G50" s="41"/>
    </row>
    <row r="51" spans="1:7" ht="36" customHeight="1" thickBot="1" x14ac:dyDescent="0.3">
      <c r="A51" s="49" t="s">
        <v>6</v>
      </c>
      <c r="B51" s="50"/>
      <c r="C51" s="51"/>
      <c r="D51" s="52">
        <v>66.25</v>
      </c>
      <c r="E51" s="1"/>
    </row>
    <row r="52" spans="1:7" s="40" customFormat="1" ht="36" customHeight="1" thickBot="1" x14ac:dyDescent="0.3">
      <c r="A52" s="27" t="s">
        <v>59</v>
      </c>
      <c r="B52" s="54">
        <v>20015843182</v>
      </c>
      <c r="C52" s="27" t="s">
        <v>39</v>
      </c>
      <c r="D52" s="55">
        <v>155.57</v>
      </c>
      <c r="E52" s="27" t="s">
        <v>47</v>
      </c>
      <c r="G52" s="41"/>
    </row>
    <row r="53" spans="1:7" s="40" customFormat="1" ht="36" customHeight="1" thickBot="1" x14ac:dyDescent="0.3">
      <c r="A53" s="27" t="s">
        <v>59</v>
      </c>
      <c r="B53" s="54">
        <v>20015843182</v>
      </c>
      <c r="C53" s="27" t="s">
        <v>39</v>
      </c>
      <c r="D53" s="55">
        <v>119.7</v>
      </c>
      <c r="E53" s="27" t="s">
        <v>47</v>
      </c>
      <c r="G53" s="41"/>
    </row>
    <row r="54" spans="1:7" ht="36" customHeight="1" thickBot="1" x14ac:dyDescent="0.3">
      <c r="A54" s="45" t="s">
        <v>6</v>
      </c>
      <c r="B54" s="46"/>
      <c r="C54" s="47"/>
      <c r="D54" s="48">
        <f>D52+D53</f>
        <v>275.27</v>
      </c>
      <c r="E54" s="1"/>
    </row>
    <row r="55" spans="1:7" s="40" customFormat="1" ht="36" customHeight="1" thickBot="1" x14ac:dyDescent="0.3">
      <c r="A55" s="27" t="s">
        <v>60</v>
      </c>
      <c r="B55" s="54">
        <v>65603308073</v>
      </c>
      <c r="C55" s="27" t="s">
        <v>42</v>
      </c>
      <c r="D55" s="55">
        <v>226.1</v>
      </c>
      <c r="E55" s="27" t="s">
        <v>47</v>
      </c>
    </row>
    <row r="56" spans="1:7" s="40" customFormat="1" ht="36" customHeight="1" thickBot="1" x14ac:dyDescent="0.3">
      <c r="A56" s="27" t="s">
        <v>60</v>
      </c>
      <c r="B56" s="54">
        <v>65603308073</v>
      </c>
      <c r="C56" s="27" t="s">
        <v>42</v>
      </c>
      <c r="D56" s="55">
        <v>199.5</v>
      </c>
      <c r="E56" s="27" t="s">
        <v>47</v>
      </c>
    </row>
    <row r="57" spans="1:7" ht="38.25" customHeight="1" thickBot="1" x14ac:dyDescent="0.3">
      <c r="A57" s="45" t="s">
        <v>6</v>
      </c>
      <c r="B57" s="46"/>
      <c r="C57" s="47"/>
      <c r="D57" s="48">
        <f>D55+D56</f>
        <v>425.6</v>
      </c>
      <c r="E57" s="1"/>
    </row>
    <row r="58" spans="1:7" s="40" customFormat="1" ht="36" customHeight="1" thickBot="1" x14ac:dyDescent="0.3">
      <c r="A58" s="53" t="s">
        <v>32</v>
      </c>
      <c r="B58" s="54">
        <v>36978292106</v>
      </c>
      <c r="C58" s="27" t="s">
        <v>0</v>
      </c>
      <c r="D58" s="55">
        <v>49.78</v>
      </c>
      <c r="E58" s="28" t="s">
        <v>26</v>
      </c>
      <c r="G58" s="41"/>
    </row>
    <row r="59" spans="1:7" ht="36" customHeight="1" thickBot="1" x14ac:dyDescent="0.3">
      <c r="A59" s="29" t="s">
        <v>6</v>
      </c>
      <c r="B59" s="30"/>
      <c r="C59" s="31"/>
      <c r="D59" s="36">
        <f>49.78</f>
        <v>49.78</v>
      </c>
      <c r="E59" s="27"/>
    </row>
    <row r="60" spans="1:7" s="40" customFormat="1" ht="50.25" customHeight="1" thickBot="1" x14ac:dyDescent="0.3">
      <c r="A60" s="58" t="s">
        <v>70</v>
      </c>
      <c r="B60" s="54">
        <v>44661777447</v>
      </c>
      <c r="C60" s="27" t="s">
        <v>0</v>
      </c>
      <c r="D60" s="55">
        <v>90</v>
      </c>
      <c r="E60" s="28" t="s">
        <v>26</v>
      </c>
      <c r="F60" s="41"/>
      <c r="G60" s="41"/>
    </row>
    <row r="61" spans="1:7" ht="36" customHeight="1" thickBot="1" x14ac:dyDescent="0.3">
      <c r="A61" s="29" t="s">
        <v>6</v>
      </c>
      <c r="B61" s="30"/>
      <c r="C61" s="31"/>
      <c r="D61" s="36">
        <v>90</v>
      </c>
      <c r="E61" s="27"/>
    </row>
    <row r="62" spans="1:7" s="40" customFormat="1" ht="36" customHeight="1" thickBot="1" x14ac:dyDescent="0.3">
      <c r="A62" s="53" t="s">
        <v>61</v>
      </c>
      <c r="B62" s="54">
        <v>58443170858</v>
      </c>
      <c r="C62" s="27" t="s">
        <v>0</v>
      </c>
      <c r="D62" s="55">
        <v>53.75</v>
      </c>
      <c r="E62" s="28" t="s">
        <v>31</v>
      </c>
      <c r="G62" s="41"/>
    </row>
    <row r="63" spans="1:7" s="40" customFormat="1" ht="36" customHeight="1" thickBot="1" x14ac:dyDescent="0.3">
      <c r="A63" s="29" t="s">
        <v>6</v>
      </c>
      <c r="B63" s="30"/>
      <c r="C63" s="31"/>
      <c r="D63" s="36">
        <v>53.75</v>
      </c>
      <c r="E63" s="27"/>
      <c r="G63" s="41"/>
    </row>
    <row r="64" spans="1:7" s="40" customFormat="1" ht="36" customHeight="1" thickBot="1" x14ac:dyDescent="0.3">
      <c r="A64" s="53" t="s">
        <v>37</v>
      </c>
      <c r="B64" s="54">
        <v>85821130368</v>
      </c>
      <c r="C64" s="27" t="s">
        <v>21</v>
      </c>
      <c r="D64" s="55">
        <v>10.29</v>
      </c>
      <c r="E64" s="28" t="s">
        <v>67</v>
      </c>
      <c r="G64" s="41"/>
    </row>
    <row r="65" spans="1:9" s="40" customFormat="1" ht="36" customHeight="1" thickBot="1" x14ac:dyDescent="0.3">
      <c r="A65" s="29" t="s">
        <v>6</v>
      </c>
      <c r="B65" s="30"/>
      <c r="C65" s="31"/>
      <c r="D65" s="36">
        <f>D64</f>
        <v>10.29</v>
      </c>
      <c r="E65" s="27"/>
    </row>
    <row r="66" spans="1:9" s="40" customFormat="1" ht="36" customHeight="1" thickBot="1" x14ac:dyDescent="0.3">
      <c r="A66" s="16" t="s">
        <v>58</v>
      </c>
      <c r="B66" s="17"/>
      <c r="C66" s="17"/>
      <c r="D66" s="67">
        <f>D10+D12+D63+D14+D16+D19+D22+D24+D26+D28+D30+D33+D36+D38+D65+D40+D42+D44+D49+D51+D54+D57+D59+D61</f>
        <v>89967.180000000022</v>
      </c>
      <c r="E66" s="68"/>
      <c r="F66" s="41"/>
      <c r="G66" s="41"/>
      <c r="H66" s="41"/>
      <c r="I66" s="41"/>
    </row>
    <row r="67" spans="1:9" ht="36" customHeight="1" x14ac:dyDescent="0.25">
      <c r="G67" s="34"/>
    </row>
    <row r="68" spans="1:9" ht="36" customHeight="1" x14ac:dyDescent="0.25">
      <c r="D68" s="37" t="s">
        <v>17</v>
      </c>
      <c r="F68" s="34"/>
      <c r="G68" s="34"/>
      <c r="I68" s="34"/>
    </row>
    <row r="69" spans="1:9" x14ac:dyDescent="0.25">
      <c r="G69" s="34"/>
    </row>
    <row r="70" spans="1:9" x14ac:dyDescent="0.25">
      <c r="G70" s="34"/>
    </row>
    <row r="71" spans="1:9" x14ac:dyDescent="0.25">
      <c r="F71" s="34"/>
      <c r="H71" s="34"/>
    </row>
    <row r="72" spans="1:9" x14ac:dyDescent="0.25">
      <c r="F72" s="34"/>
      <c r="G72" s="34"/>
    </row>
    <row r="73" spans="1:9" x14ac:dyDescent="0.25">
      <c r="F73" s="34"/>
      <c r="G73" s="34"/>
    </row>
    <row r="79" spans="1:9" x14ac:dyDescent="0.25">
      <c r="E79" s="34"/>
    </row>
    <row r="80" spans="1:9" x14ac:dyDescent="0.25">
      <c r="F80" s="34"/>
    </row>
    <row r="83" spans="4:4" x14ac:dyDescent="0.25">
      <c r="D83" s="38"/>
    </row>
    <row r="85" spans="4:4" x14ac:dyDescent="0.25">
      <c r="D85" s="38"/>
    </row>
  </sheetData>
  <mergeCells count="2">
    <mergeCell ref="A7:E7"/>
    <mergeCell ref="D66:E66"/>
  </mergeCells>
  <pageMargins left="0.7" right="0.7" top="0.75" bottom="0.75" header="0.3" footer="0.3"/>
  <pageSetup paperSize="9" orientation="portrait" r:id="rId1"/>
  <ignoredErrors>
    <ignoredError sqref="B50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2"/>
  <sheetViews>
    <sheetView topLeftCell="B1" workbookViewId="0">
      <selection activeCell="E16" sqref="E16"/>
    </sheetView>
  </sheetViews>
  <sheetFormatPr defaultColWidth="16.5703125" defaultRowHeight="15" x14ac:dyDescent="0.25"/>
  <cols>
    <col min="1" max="1" width="21.28515625" hidden="1" customWidth="1"/>
    <col min="2" max="2" width="50.5703125" customWidth="1"/>
    <col min="3" max="3" width="42.28515625" customWidth="1"/>
  </cols>
  <sheetData>
    <row r="1" spans="1:6" ht="15.75" thickBot="1" x14ac:dyDescent="0.3"/>
    <row r="2" spans="1:6" s="4" customFormat="1" ht="18.75" customHeight="1" thickBot="1" x14ac:dyDescent="0.3">
      <c r="A2" s="19"/>
      <c r="B2" s="71" t="s">
        <v>14</v>
      </c>
      <c r="C2" s="71"/>
    </row>
    <row r="3" spans="1:6" s="4" customFormat="1" ht="18.75" customHeight="1" thickBot="1" x14ac:dyDescent="0.3">
      <c r="A3" s="19"/>
      <c r="B3" s="20" t="s">
        <v>15</v>
      </c>
      <c r="C3" s="20"/>
    </row>
    <row r="4" spans="1:6" s="4" customFormat="1" ht="18.75" customHeight="1" thickBot="1" x14ac:dyDescent="0.3">
      <c r="A4" s="19"/>
      <c r="B4" s="20" t="s">
        <v>16</v>
      </c>
      <c r="C4" s="20"/>
    </row>
    <row r="5" spans="1:6" ht="18.75" customHeight="1" thickBot="1" x14ac:dyDescent="0.3">
      <c r="A5" s="21"/>
      <c r="B5" s="72"/>
      <c r="C5" s="72"/>
    </row>
    <row r="6" spans="1:6" s="9" customFormat="1" ht="41.25" customHeight="1" thickBot="1" x14ac:dyDescent="0.3">
      <c r="A6" s="22"/>
      <c r="B6" s="69" t="s">
        <v>57</v>
      </c>
      <c r="C6" s="70"/>
    </row>
    <row r="7" spans="1:6" s="4" customFormat="1" ht="45.75" customHeight="1" thickBot="1" x14ac:dyDescent="0.3">
      <c r="A7" s="10" t="s">
        <v>8</v>
      </c>
      <c r="B7" s="23" t="s">
        <v>7</v>
      </c>
      <c r="C7" s="24" t="s">
        <v>5</v>
      </c>
      <c r="E7" s="42"/>
    </row>
    <row r="8" spans="1:6" ht="36" customHeight="1" thickBot="1" x14ac:dyDescent="0.3">
      <c r="A8" s="3" t="s">
        <v>9</v>
      </c>
      <c r="B8" s="43">
        <f>8574+894.72+178291.7+22255.98</f>
        <v>210016.40000000002</v>
      </c>
      <c r="C8" s="13" t="s">
        <v>23</v>
      </c>
      <c r="E8" s="34"/>
    </row>
    <row r="9" spans="1:6" ht="36" customHeight="1" thickBot="1" x14ac:dyDescent="0.3">
      <c r="A9" s="1"/>
      <c r="B9" s="43">
        <f>1414.71+99.59+28907.71+3672.24</f>
        <v>34094.25</v>
      </c>
      <c r="C9" s="13" t="s">
        <v>11</v>
      </c>
      <c r="E9" s="34"/>
    </row>
    <row r="10" spans="1:6" ht="36" customHeight="1" thickBot="1" x14ac:dyDescent="0.3">
      <c r="A10" s="1"/>
      <c r="B10" s="43">
        <v>3970.37</v>
      </c>
      <c r="C10" s="13" t="s">
        <v>28</v>
      </c>
      <c r="E10" s="34"/>
    </row>
    <row r="11" spans="1:6" ht="36" customHeight="1" thickBot="1" x14ac:dyDescent="0.3">
      <c r="A11" s="1"/>
      <c r="B11" s="43">
        <f>132.3+23.27+3482.66+979.56+106.07</f>
        <v>4723.8599999999997</v>
      </c>
      <c r="C11" s="13" t="s">
        <v>12</v>
      </c>
    </row>
    <row r="12" spans="1:6" ht="36" customHeight="1" thickBot="1" x14ac:dyDescent="0.3">
      <c r="A12" s="2"/>
      <c r="B12" s="44">
        <v>582</v>
      </c>
      <c r="C12" s="12" t="s">
        <v>24</v>
      </c>
      <c r="E12" s="34"/>
      <c r="F12" s="34"/>
    </row>
    <row r="13" spans="1:6" ht="36" customHeight="1" thickBot="1" x14ac:dyDescent="0.3">
      <c r="A13" s="2"/>
      <c r="B13" s="44">
        <v>1265.43</v>
      </c>
      <c r="C13" s="12" t="s">
        <v>69</v>
      </c>
      <c r="E13" s="34"/>
      <c r="F13" s="34"/>
    </row>
    <row r="14" spans="1:6" ht="36" customHeight="1" thickBot="1" x14ac:dyDescent="0.3">
      <c r="A14" s="2"/>
      <c r="B14" s="32">
        <f>SUM(B8:B13)</f>
        <v>254652.31</v>
      </c>
      <c r="C14" s="18" t="s">
        <v>68</v>
      </c>
      <c r="E14" s="34"/>
    </row>
    <row r="15" spans="1:6" ht="36" customHeight="1" thickBot="1" x14ac:dyDescent="0.3">
      <c r="A15" s="11" t="s">
        <v>10</v>
      </c>
      <c r="E15" s="34"/>
      <c r="F15" s="34"/>
    </row>
    <row r="16" spans="1:6" x14ac:dyDescent="0.25">
      <c r="C16" t="s">
        <v>17</v>
      </c>
      <c r="F16" s="34"/>
    </row>
    <row r="18" spans="5:6" x14ac:dyDescent="0.25">
      <c r="E18" s="34"/>
      <c r="F18" s="34"/>
    </row>
    <row r="52" spans="4:4" x14ac:dyDescent="0.25">
      <c r="D52" t="e">
        <f>'Kategorija 2'!E=D51+D49+D47+D45+D43+D41+D39+D37+D33+D31+D35+D29+D26+D24+D21+D19+D14+D12+D11</f>
        <v>#NAME?</v>
      </c>
    </row>
  </sheetData>
  <mergeCells count="3">
    <mergeCell ref="B6:C6"/>
    <mergeCell ref="B2:C2"/>
    <mergeCell ref="B5:C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Kategorija 1</vt:lpstr>
      <vt:lpstr>Kategorija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OŠ Zadarski otoci</cp:lastModifiedBy>
  <cp:lastPrinted>2024-03-11T11:15:15Z</cp:lastPrinted>
  <dcterms:created xsi:type="dcterms:W3CDTF">2024-02-15T07:48:27Z</dcterms:created>
  <dcterms:modified xsi:type="dcterms:W3CDTF">2026-02-06T10:52:18Z</dcterms:modified>
</cp:coreProperties>
</file>