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OŠ Zadarski otoci\Desktop\fina 2025\"/>
    </mc:Choice>
  </mc:AlternateContent>
  <bookViews>
    <workbookView xWindow="-120" yWindow="-120" windowWidth="29040" windowHeight="15990"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M341" i="9"/>
  <c r="L341" i="9"/>
  <c r="E341" i="9"/>
  <c r="H340" i="9"/>
  <c r="G340" i="9"/>
  <c r="E340" i="9" s="1"/>
  <c r="B340" i="9" s="1"/>
  <c r="F340" i="9"/>
  <c r="F339" i="9"/>
  <c r="F338" i="9"/>
  <c r="F337" i="9"/>
  <c r="F336" i="9"/>
  <c r="H335" i="9"/>
  <c r="G335" i="9"/>
  <c r="F335" i="9"/>
  <c r="F334" i="9"/>
  <c r="H333" i="9"/>
  <c r="G333" i="9"/>
  <c r="F333" i="9"/>
  <c r="E333" i="9"/>
  <c r="B333" i="9" s="1"/>
  <c r="H332" i="9"/>
  <c r="G332" i="9"/>
  <c r="E332" i="9" s="1"/>
  <c r="B332" i="9" s="1"/>
  <c r="F332" i="9"/>
  <c r="H331" i="9"/>
  <c r="G331" i="9"/>
  <c r="E331" i="9" s="1"/>
  <c r="B331" i="9" s="1"/>
  <c r="F331" i="9"/>
  <c r="H330" i="9"/>
  <c r="E330" i="9" s="1"/>
  <c r="G330" i="9"/>
  <c r="F330" i="9"/>
  <c r="B330" i="9"/>
  <c r="H329" i="9"/>
  <c r="E329" i="9" s="1"/>
  <c r="B329" i="9" s="1"/>
  <c r="G329" i="9"/>
  <c r="F329" i="9"/>
  <c r="H328" i="9"/>
  <c r="E328" i="9" s="1"/>
  <c r="G328" i="9"/>
  <c r="F328" i="9"/>
  <c r="H327" i="9"/>
  <c r="G327" i="9"/>
  <c r="E327" i="9" s="1"/>
  <c r="B327" i="9" s="1"/>
  <c r="F327" i="9"/>
  <c r="H326" i="9"/>
  <c r="G326" i="9"/>
  <c r="E326" i="9" s="1"/>
  <c r="B326" i="9" s="1"/>
  <c r="F326" i="9"/>
  <c r="H325" i="9"/>
  <c r="G325" i="9"/>
  <c r="F325" i="9"/>
  <c r="E325" i="9"/>
  <c r="B325" i="9" s="1"/>
  <c r="H324" i="9"/>
  <c r="E324" i="9" s="1"/>
  <c r="G324" i="9"/>
  <c r="F324" i="9"/>
  <c r="H323" i="9"/>
  <c r="G323" i="9"/>
  <c r="E323" i="9" s="1"/>
  <c r="B323" i="9" s="1"/>
  <c r="F323" i="9"/>
  <c r="H322" i="9"/>
  <c r="G322" i="9"/>
  <c r="F322" i="9"/>
  <c r="H321" i="9"/>
  <c r="G321" i="9"/>
  <c r="F321" i="9"/>
  <c r="E321" i="9"/>
  <c r="B321" i="9" s="1"/>
  <c r="H320" i="9"/>
  <c r="G320" i="9"/>
  <c r="E320" i="9" s="1"/>
  <c r="F320" i="9"/>
  <c r="H319" i="9"/>
  <c r="G319" i="9"/>
  <c r="E319" i="9" s="1"/>
  <c r="B319" i="9" s="1"/>
  <c r="F319" i="9"/>
  <c r="H318" i="9"/>
  <c r="G318" i="9"/>
  <c r="F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B292" i="9" s="1"/>
  <c r="M291" i="9"/>
  <c r="L291" i="9"/>
  <c r="F291" i="9"/>
  <c r="B291" i="9" s="1"/>
  <c r="E291" i="9"/>
  <c r="M290" i="9"/>
  <c r="L290" i="9"/>
  <c r="F290" i="9" s="1"/>
  <c r="E290" i="9"/>
  <c r="M289" i="9"/>
  <c r="F289" i="9" s="1"/>
  <c r="B289" i="9" s="1"/>
  <c r="L289" i="9"/>
  <c r="E289" i="9"/>
  <c r="M288" i="9"/>
  <c r="L288" i="9"/>
  <c r="F288" i="9" s="1"/>
  <c r="E288" i="9"/>
  <c r="B288" i="9" s="1"/>
  <c r="M287" i="9"/>
  <c r="L287" i="9"/>
  <c r="F287" i="9"/>
  <c r="B287" i="9" s="1"/>
  <c r="E287" i="9"/>
  <c r="M286" i="9"/>
  <c r="L286" i="9"/>
  <c r="F286" i="9" s="1"/>
  <c r="E286" i="9"/>
  <c r="B286" i="9" s="1"/>
  <c r="M285" i="9"/>
  <c r="F285" i="9" s="1"/>
  <c r="B285" i="9" s="1"/>
  <c r="L285" i="9"/>
  <c r="E285" i="9"/>
  <c r="M284" i="9"/>
  <c r="L284" i="9"/>
  <c r="F284" i="9" s="1"/>
  <c r="E284" i="9"/>
  <c r="B284" i="9" s="1"/>
  <c r="M283" i="9"/>
  <c r="L283" i="9"/>
  <c r="F283" i="9"/>
  <c r="B283" i="9" s="1"/>
  <c r="E283" i="9"/>
  <c r="M282" i="9"/>
  <c r="L282" i="9"/>
  <c r="F282" i="9" s="1"/>
  <c r="E282" i="9"/>
  <c r="M281" i="9"/>
  <c r="F281" i="9" s="1"/>
  <c r="B281" i="9" s="1"/>
  <c r="L281" i="9"/>
  <c r="E281" i="9"/>
  <c r="M280" i="9"/>
  <c r="L280" i="9"/>
  <c r="F280" i="9" s="1"/>
  <c r="E280" i="9"/>
  <c r="B280" i="9" s="1"/>
  <c r="M279" i="9"/>
  <c r="L279" i="9"/>
  <c r="F279" i="9"/>
  <c r="B279" i="9" s="1"/>
  <c r="E279" i="9"/>
  <c r="M278" i="9"/>
  <c r="L278" i="9"/>
  <c r="F278" i="9" s="1"/>
  <c r="E278" i="9"/>
  <c r="B278" i="9" s="1"/>
  <c r="M277" i="9"/>
  <c r="F277" i="9" s="1"/>
  <c r="B277" i="9" s="1"/>
  <c r="L277" i="9"/>
  <c r="E277" i="9"/>
  <c r="M276" i="9"/>
  <c r="L276" i="9"/>
  <c r="F276" i="9" s="1"/>
  <c r="E276" i="9"/>
  <c r="B276" i="9" s="1"/>
  <c r="M275" i="9"/>
  <c r="L275" i="9"/>
  <c r="F275" i="9"/>
  <c r="B275" i="9" s="1"/>
  <c r="E275" i="9"/>
  <c r="M274" i="9"/>
  <c r="L274" i="9"/>
  <c r="F274" i="9" s="1"/>
  <c r="E274" i="9"/>
  <c r="M273" i="9"/>
  <c r="F273" i="9" s="1"/>
  <c r="B273" i="9" s="1"/>
  <c r="L273" i="9"/>
  <c r="E273" i="9"/>
  <c r="M272" i="9"/>
  <c r="L272" i="9"/>
  <c r="F272" i="9" s="1"/>
  <c r="E272" i="9"/>
  <c r="M271" i="9"/>
  <c r="L271" i="9"/>
  <c r="F271" i="9"/>
  <c r="B271" i="9" s="1"/>
  <c r="E271" i="9"/>
  <c r="M270" i="9"/>
  <c r="L270" i="9"/>
  <c r="F270" i="9" s="1"/>
  <c r="E270" i="9"/>
  <c r="B270" i="9" s="1"/>
  <c r="M269" i="9"/>
  <c r="F269" i="9" s="1"/>
  <c r="L269" i="9"/>
  <c r="E269" i="9"/>
  <c r="B269" i="9"/>
  <c r="M268" i="9"/>
  <c r="L268" i="9"/>
  <c r="F268" i="9" s="1"/>
  <c r="E268" i="9"/>
  <c r="B268" i="9" s="1"/>
  <c r="M267" i="9"/>
  <c r="L267" i="9"/>
  <c r="F267" i="9"/>
  <c r="B267" i="9" s="1"/>
  <c r="E267" i="9"/>
  <c r="M266" i="9"/>
  <c r="L266" i="9"/>
  <c r="F266" i="9" s="1"/>
  <c r="E266" i="9"/>
  <c r="M265" i="9"/>
  <c r="L265" i="9"/>
  <c r="F265" i="9" s="1"/>
  <c r="B265" i="9" s="1"/>
  <c r="E265" i="9"/>
  <c r="M264" i="9"/>
  <c r="L264" i="9"/>
  <c r="F264" i="9" s="1"/>
  <c r="E264" i="9"/>
  <c r="M263" i="9"/>
  <c r="L263" i="9"/>
  <c r="F263" i="9"/>
  <c r="B263" i="9" s="1"/>
  <c r="E263" i="9"/>
  <c r="M262" i="9"/>
  <c r="L262" i="9"/>
  <c r="F262" i="9" s="1"/>
  <c r="E262" i="9"/>
  <c r="B262" i="9" s="1"/>
  <c r="M261" i="9"/>
  <c r="L261" i="9"/>
  <c r="E261" i="9"/>
  <c r="M260" i="9"/>
  <c r="L260" i="9"/>
  <c r="F260" i="9" s="1"/>
  <c r="E260" i="9"/>
  <c r="B260" i="9" s="1"/>
  <c r="M259" i="9"/>
  <c r="L259" i="9"/>
  <c r="F259" i="9"/>
  <c r="B259" i="9" s="1"/>
  <c r="E259" i="9"/>
  <c r="M258" i="9"/>
  <c r="L258" i="9"/>
  <c r="F258" i="9" s="1"/>
  <c r="E258" i="9"/>
  <c r="M257" i="9"/>
  <c r="F257" i="9" s="1"/>
  <c r="B257" i="9" s="1"/>
  <c r="L257" i="9"/>
  <c r="E257" i="9"/>
  <c r="M256" i="9"/>
  <c r="L256" i="9"/>
  <c r="F256" i="9" s="1"/>
  <c r="E256" i="9"/>
  <c r="B256" i="9" s="1"/>
  <c r="M255" i="9"/>
  <c r="L255" i="9"/>
  <c r="F255" i="9"/>
  <c r="B255" i="9" s="1"/>
  <c r="E255" i="9"/>
  <c r="M254" i="9"/>
  <c r="L254" i="9"/>
  <c r="F254" i="9" s="1"/>
  <c r="E254" i="9"/>
  <c r="B254" i="9" s="1"/>
  <c r="M253" i="9"/>
  <c r="F253" i="9" s="1"/>
  <c r="B253" i="9" s="1"/>
  <c r="L253" i="9"/>
  <c r="E253" i="9"/>
  <c r="M252" i="9"/>
  <c r="L252" i="9"/>
  <c r="F252" i="9" s="1"/>
  <c r="E252" i="9"/>
  <c r="B252" i="9" s="1"/>
  <c r="M251" i="9"/>
  <c r="L251" i="9"/>
  <c r="F251" i="9"/>
  <c r="B251" i="9" s="1"/>
  <c r="E251" i="9"/>
  <c r="M250" i="9"/>
  <c r="L250" i="9"/>
  <c r="F250" i="9" s="1"/>
  <c r="E250" i="9"/>
  <c r="M249" i="9"/>
  <c r="F249" i="9" s="1"/>
  <c r="B249" i="9" s="1"/>
  <c r="L249" i="9"/>
  <c r="E249" i="9"/>
  <c r="M248" i="9"/>
  <c r="L248" i="9"/>
  <c r="F248" i="9" s="1"/>
  <c r="E248" i="9"/>
  <c r="B248" i="9" s="1"/>
  <c r="M247" i="9"/>
  <c r="L247" i="9"/>
  <c r="F247" i="9"/>
  <c r="B247" i="9" s="1"/>
  <c r="E247" i="9"/>
  <c r="M246" i="9"/>
  <c r="L246" i="9"/>
  <c r="F246" i="9" s="1"/>
  <c r="B246" i="9" s="1"/>
  <c r="E246" i="9"/>
  <c r="M245" i="9"/>
  <c r="L245" i="9"/>
  <c r="E245" i="9"/>
  <c r="M244" i="9"/>
  <c r="L244" i="9"/>
  <c r="E244" i="9"/>
  <c r="M243" i="9"/>
  <c r="L243" i="9"/>
  <c r="E243" i="9"/>
  <c r="M242" i="9"/>
  <c r="L242" i="9"/>
  <c r="E242" i="9"/>
  <c r="M241" i="9"/>
  <c r="F241" i="9" s="1"/>
  <c r="B241" i="9" s="1"/>
  <c r="L241" i="9"/>
  <c r="E241" i="9"/>
  <c r="M240" i="9"/>
  <c r="F240" i="9" s="1"/>
  <c r="L240" i="9"/>
  <c r="E240" i="9"/>
  <c r="M239" i="9"/>
  <c r="F239" i="9" s="1"/>
  <c r="B239" i="9" s="1"/>
  <c r="L239" i="9"/>
  <c r="E239" i="9"/>
  <c r="M238" i="9"/>
  <c r="L238" i="9"/>
  <c r="F238" i="9" s="1"/>
  <c r="B238" i="9" s="1"/>
  <c r="E238" i="9"/>
  <c r="M237" i="9"/>
  <c r="F237" i="9" s="1"/>
  <c r="B237" i="9" s="1"/>
  <c r="L237" i="9"/>
  <c r="E237" i="9"/>
  <c r="M236" i="9"/>
  <c r="L236" i="9"/>
  <c r="E236" i="9"/>
  <c r="M235" i="9"/>
  <c r="L235" i="9"/>
  <c r="F235" i="9"/>
  <c r="B235" i="9" s="1"/>
  <c r="E235" i="9"/>
  <c r="M234" i="9"/>
  <c r="L234" i="9"/>
  <c r="F234" i="9" s="1"/>
  <c r="E234" i="9"/>
  <c r="B234" i="9" s="1"/>
  <c r="M233" i="9"/>
  <c r="F233" i="9" s="1"/>
  <c r="L233" i="9"/>
  <c r="E233" i="9"/>
  <c r="B233" i="9"/>
  <c r="M232" i="9"/>
  <c r="L232" i="9"/>
  <c r="F232" i="9" s="1"/>
  <c r="E232" i="9"/>
  <c r="B232" i="9" s="1"/>
  <c r="M231" i="9"/>
  <c r="L231" i="9"/>
  <c r="F231" i="9"/>
  <c r="B231" i="9" s="1"/>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H154" i="9"/>
  <c r="G154" i="9"/>
  <c r="E154" i="9" s="1"/>
  <c r="B154" i="9" s="1"/>
  <c r="F154" i="9"/>
  <c r="H153" i="9"/>
  <c r="G153" i="9"/>
  <c r="E153" i="9" s="1"/>
  <c r="B153" i="9" s="1"/>
  <c r="F153" i="9"/>
  <c r="H152" i="9"/>
  <c r="G152" i="9"/>
  <c r="F152" i="9"/>
  <c r="E152" i="9"/>
  <c r="B152" i="9" s="1"/>
  <c r="H151" i="9"/>
  <c r="G151" i="9"/>
  <c r="F151" i="9"/>
  <c r="E151" i="9"/>
  <c r="H150" i="9"/>
  <c r="G150" i="9"/>
  <c r="E150" i="9" s="1"/>
  <c r="B150" i="9" s="1"/>
  <c r="F150" i="9"/>
  <c r="H149" i="9"/>
  <c r="G149" i="9"/>
  <c r="E149" i="9" s="1"/>
  <c r="B149" i="9" s="1"/>
  <c r="F149" i="9"/>
  <c r="H148" i="9"/>
  <c r="G148" i="9"/>
  <c r="F148" i="9"/>
  <c r="E148" i="9"/>
  <c r="B148" i="9" s="1"/>
  <c r="H147" i="9"/>
  <c r="G147" i="9"/>
  <c r="F147" i="9"/>
  <c r="E147" i="9"/>
  <c r="H146" i="9"/>
  <c r="G146" i="9"/>
  <c r="E146" i="9" s="1"/>
  <c r="B146" i="9" s="1"/>
  <c r="F146" i="9"/>
  <c r="H145" i="9"/>
  <c r="G145" i="9"/>
  <c r="E145" i="9" s="1"/>
  <c r="B145" i="9" s="1"/>
  <c r="F145" i="9"/>
  <c r="H144" i="9"/>
  <c r="G144" i="9"/>
  <c r="F144" i="9"/>
  <c r="E144" i="9"/>
  <c r="B144" i="9" s="1"/>
  <c r="H143" i="9"/>
  <c r="G143" i="9"/>
  <c r="F143" i="9"/>
  <c r="E143" i="9"/>
  <c r="H142" i="9"/>
  <c r="G142" i="9"/>
  <c r="E142" i="9" s="1"/>
  <c r="B142" i="9" s="1"/>
  <c r="F142" i="9"/>
  <c r="H141" i="9"/>
  <c r="G141" i="9"/>
  <c r="E141" i="9" s="1"/>
  <c r="B141" i="9" s="1"/>
  <c r="F141" i="9"/>
  <c r="H140" i="9"/>
  <c r="G140" i="9"/>
  <c r="F140" i="9"/>
  <c r="E140" i="9"/>
  <c r="B140" i="9" s="1"/>
  <c r="H139" i="9"/>
  <c r="G139" i="9"/>
  <c r="F139" i="9"/>
  <c r="E139" i="9"/>
  <c r="H138" i="9"/>
  <c r="G138" i="9"/>
  <c r="E138" i="9" s="1"/>
  <c r="B138" i="9" s="1"/>
  <c r="F138" i="9"/>
  <c r="H137" i="9"/>
  <c r="G137" i="9"/>
  <c r="E137" i="9" s="1"/>
  <c r="B137" i="9" s="1"/>
  <c r="F137" i="9"/>
  <c r="H136" i="9"/>
  <c r="E136" i="9" s="1"/>
  <c r="G136" i="9"/>
  <c r="F136" i="9"/>
  <c r="B136" i="9"/>
  <c r="H135" i="9"/>
  <c r="G135" i="9"/>
  <c r="F135" i="9"/>
  <c r="E135" i="9"/>
  <c r="B135" i="9" s="1"/>
  <c r="H134" i="9"/>
  <c r="G134" i="9"/>
  <c r="F134" i="9"/>
  <c r="H133" i="9"/>
  <c r="G133" i="9"/>
  <c r="F133" i="9"/>
  <c r="E133" i="9"/>
  <c r="B133" i="9" s="1"/>
  <c r="H132" i="9"/>
  <c r="G132" i="9"/>
  <c r="F132" i="9"/>
  <c r="E132" i="9"/>
  <c r="B132" i="9" s="1"/>
  <c r="H131" i="9"/>
  <c r="G131" i="9"/>
  <c r="E131" i="9" s="1"/>
  <c r="B131" i="9" s="1"/>
  <c r="F131" i="9"/>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F82" i="9"/>
  <c r="H81" i="9"/>
  <c r="G81" i="9"/>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F70" i="9"/>
  <c r="H69" i="9"/>
  <c r="G69" i="9"/>
  <c r="E69" i="9" s="1"/>
  <c r="B69" i="9" s="1"/>
  <c r="F69" i="9"/>
  <c r="H68" i="9"/>
  <c r="G68" i="9"/>
  <c r="F68" i="9"/>
  <c r="E68" i="9"/>
  <c r="B68" i="9" s="1"/>
  <c r="H67" i="9"/>
  <c r="G67" i="9"/>
  <c r="F67" i="9"/>
  <c r="E67" i="9"/>
  <c r="H66" i="9"/>
  <c r="G66" i="9"/>
  <c r="E66" i="9" s="1"/>
  <c r="F66" i="9"/>
  <c r="H65" i="9"/>
  <c r="G65" i="9"/>
  <c r="E65" i="9" s="1"/>
  <c r="B65" i="9" s="1"/>
  <c r="F65" i="9"/>
  <c r="H64" i="9"/>
  <c r="G64" i="9"/>
  <c r="F64" i="9"/>
  <c r="E64" i="9"/>
  <c r="B64" i="9" s="1"/>
  <c r="H63" i="9"/>
  <c r="E63" i="9" s="1"/>
  <c r="B63" i="9" s="1"/>
  <c r="G63" i="9"/>
  <c r="F63" i="9"/>
  <c r="H62" i="9"/>
  <c r="G62" i="9"/>
  <c r="F62" i="9"/>
  <c r="E62" i="9"/>
  <c r="B62" i="9" s="1"/>
  <c r="H61" i="9"/>
  <c r="G61" i="9"/>
  <c r="E61" i="9" s="1"/>
  <c r="F61" i="9"/>
  <c r="B61" i="9"/>
  <c r="H60" i="9"/>
  <c r="G60" i="9"/>
  <c r="F60" i="9"/>
  <c r="E60" i="9"/>
  <c r="B60" i="9" s="1"/>
  <c r="H59" i="9"/>
  <c r="E59" i="9" s="1"/>
  <c r="B59" i="9" s="1"/>
  <c r="G59" i="9"/>
  <c r="F59" i="9"/>
  <c r="H58" i="9"/>
  <c r="G58" i="9"/>
  <c r="E58" i="9" s="1"/>
  <c r="B58" i="9" s="1"/>
  <c r="F58" i="9"/>
  <c r="H57" i="9"/>
  <c r="G57" i="9"/>
  <c r="E57" i="9" s="1"/>
  <c r="B57" i="9" s="1"/>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E45" i="9" s="1"/>
  <c r="B45" i="9" s="1"/>
  <c r="G45" i="9"/>
  <c r="F45" i="9"/>
  <c r="H44" i="9"/>
  <c r="G44" i="9"/>
  <c r="E44" i="9" s="1"/>
  <c r="B44" i="9" s="1"/>
  <c r="F44" i="9"/>
  <c r="H43" i="9"/>
  <c r="G43" i="9"/>
  <c r="E43" i="9" s="1"/>
  <c r="B43" i="9" s="1"/>
  <c r="F43" i="9"/>
  <c r="H42" i="9"/>
  <c r="G42" i="9"/>
  <c r="F42" i="9"/>
  <c r="E42" i="9"/>
  <c r="B42" i="9" s="1"/>
  <c r="H41" i="9"/>
  <c r="E41" i="9" s="1"/>
  <c r="B41" i="9" s="1"/>
  <c r="G41" i="9"/>
  <c r="F41" i="9"/>
  <c r="H40" i="9"/>
  <c r="G40" i="9"/>
  <c r="E40" i="9" s="1"/>
  <c r="B40" i="9" s="1"/>
  <c r="F40" i="9"/>
  <c r="H39" i="9"/>
  <c r="G39" i="9"/>
  <c r="E39" i="9" s="1"/>
  <c r="B39" i="9" s="1"/>
  <c r="F39" i="9"/>
  <c r="H38" i="9"/>
  <c r="G38" i="9"/>
  <c r="F38" i="9"/>
  <c r="E38" i="9"/>
  <c r="B38" i="9" s="1"/>
  <c r="H37" i="9"/>
  <c r="G37" i="9"/>
  <c r="F37" i="9"/>
  <c r="H36" i="9"/>
  <c r="G36" i="9"/>
  <c r="F36" i="9"/>
  <c r="H35" i="9"/>
  <c r="E35" i="9" s="1"/>
  <c r="B35" i="9" s="1"/>
  <c r="G35" i="9"/>
  <c r="F35" i="9"/>
  <c r="H34" i="9"/>
  <c r="E34" i="9" s="1"/>
  <c r="B34" i="9" s="1"/>
  <c r="G34" i="9"/>
  <c r="F34" i="9"/>
  <c r="H33" i="9"/>
  <c r="G33" i="9"/>
  <c r="E33" i="9" s="1"/>
  <c r="B33" i="9" s="1"/>
  <c r="F33" i="9"/>
  <c r="H32" i="9"/>
  <c r="G32" i="9"/>
  <c r="F32" i="9"/>
  <c r="H31" i="9"/>
  <c r="G31" i="9"/>
  <c r="E31" i="9" s="1"/>
  <c r="B31" i="9" s="1"/>
  <c r="F31" i="9"/>
  <c r="H30" i="9"/>
  <c r="G30" i="9"/>
  <c r="F30" i="9"/>
  <c r="E30" i="9"/>
  <c r="B30" i="9" s="1"/>
  <c r="H29" i="9"/>
  <c r="E29" i="9" s="1"/>
  <c r="B29" i="9" s="1"/>
  <c r="G29" i="9"/>
  <c r="F29" i="9"/>
  <c r="H28" i="9"/>
  <c r="G28" i="9"/>
  <c r="E28" i="9" s="1"/>
  <c r="B28" i="9" s="1"/>
  <c r="F28" i="9"/>
  <c r="H27" i="9"/>
  <c r="G27" i="9"/>
  <c r="E27" i="9" s="1"/>
  <c r="B27" i="9" s="1"/>
  <c r="F27" i="9"/>
  <c r="H26" i="9"/>
  <c r="E26" i="9" s="1"/>
  <c r="B26" i="9" s="1"/>
  <c r="G26" i="9"/>
  <c r="F26" i="9"/>
  <c r="H25" i="9"/>
  <c r="E25" i="9" s="1"/>
  <c r="B25" i="9" s="1"/>
  <c r="G25" i="9"/>
  <c r="F25" i="9"/>
  <c r="F24" i="9"/>
  <c r="F4" i="9"/>
  <c r="O3" i="9"/>
  <c r="G296" i="9" s="1"/>
  <c r="E296" i="9" s="1"/>
  <c r="I3" i="9"/>
  <c r="H3" i="9"/>
  <c r="G3" i="9"/>
  <c r="D104" i="8"/>
  <c r="C1681" i="1" s="1"/>
  <c r="H1681" i="1" s="1"/>
  <c r="D97" i="8"/>
  <c r="D92" i="8"/>
  <c r="D87" i="8"/>
  <c r="D82" i="8"/>
  <c r="D77" i="8"/>
  <c r="D72" i="8"/>
  <c r="D67" i="8"/>
  <c r="D62" i="8"/>
  <c r="D57" i="8"/>
  <c r="D51" i="8" s="1"/>
  <c r="D52" i="8"/>
  <c r="D46" i="8"/>
  <c r="D37" i="8"/>
  <c r="D25" i="8" s="1"/>
  <c r="C1602" i="1" s="1"/>
  <c r="D27" i="8"/>
  <c r="D18" i="8"/>
  <c r="D8" i="8"/>
  <c r="D6" i="8" s="1"/>
  <c r="C1583" i="1" s="1"/>
  <c r="E44" i="7"/>
  <c r="D44" i="7"/>
  <c r="E39" i="7"/>
  <c r="E38" i="7" s="1"/>
  <c r="D39" i="7"/>
  <c r="D38" i="7" s="1"/>
  <c r="E30" i="7"/>
  <c r="D30" i="7"/>
  <c r="E23" i="7"/>
  <c r="D1556" i="1" s="1"/>
  <c r="D23" i="7"/>
  <c r="E14" i="7"/>
  <c r="D14" i="7"/>
  <c r="E7" i="7"/>
  <c r="E6"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1264" i="1" s="1"/>
  <c r="D260" i="5"/>
  <c r="D255" i="5" s="1"/>
  <c r="D251" i="5" s="1"/>
  <c r="H25" i="3" s="1"/>
  <c r="F259" i="5"/>
  <c r="F258" i="5"/>
  <c r="F257" i="5"/>
  <c r="E256" i="5"/>
  <c r="F256" i="5" s="1"/>
  <c r="D256" i="5"/>
  <c r="F254" i="5"/>
  <c r="F253" i="5"/>
  <c r="E252" i="5"/>
  <c r="D1256" i="1"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D150" i="5"/>
  <c r="D147" i="5" s="1"/>
  <c r="F149" i="5"/>
  <c r="F148"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1087" i="1" s="1"/>
  <c r="D82" i="5"/>
  <c r="F81" i="5"/>
  <c r="F80" i="5"/>
  <c r="F79" i="5"/>
  <c r="F78" i="5"/>
  <c r="F77" i="5"/>
  <c r="E76" i="5"/>
  <c r="D76" i="5"/>
  <c r="F75" i="5"/>
  <c r="F74" i="5"/>
  <c r="F73" i="5"/>
  <c r="F72" i="5"/>
  <c r="F71" i="5"/>
  <c r="E71" i="5"/>
  <c r="D71" i="5"/>
  <c r="E70" i="5"/>
  <c r="D1075" i="1" s="1"/>
  <c r="F68" i="5"/>
  <c r="F67" i="5"/>
  <c r="F66" i="5"/>
  <c r="F65" i="5"/>
  <c r="F64" i="5"/>
  <c r="E63" i="5"/>
  <c r="D63" i="5"/>
  <c r="F63" i="5" s="1"/>
  <c r="F62" i="5"/>
  <c r="F61" i="5"/>
  <c r="F60" i="5"/>
  <c r="F59" i="5"/>
  <c r="F58" i="5"/>
  <c r="F57" i="5"/>
  <c r="F56" i="5"/>
  <c r="E56" i="5"/>
  <c r="D56" i="5"/>
  <c r="F55" i="5"/>
  <c r="F54" i="5"/>
  <c r="F53" i="5"/>
  <c r="E52" i="5"/>
  <c r="D1057" i="1" s="1"/>
  <c r="H1057" i="1" s="1"/>
  <c r="D52" i="5"/>
  <c r="F52" i="5" s="1"/>
  <c r="F51" i="5"/>
  <c r="F50" i="5"/>
  <c r="F49" i="5"/>
  <c r="F48" i="5"/>
  <c r="F47" i="5"/>
  <c r="F46" i="5"/>
  <c r="E45" i="5"/>
  <c r="D45" i="5"/>
  <c r="D12"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E597" i="4" s="1"/>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E535" i="4" s="1"/>
  <c r="D536" i="4"/>
  <c r="F536" i="4" s="1"/>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2" i="4"/>
  <c r="F471" i="4"/>
  <c r="E470" i="4"/>
  <c r="E466" i="4" s="1"/>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E427" i="4"/>
  <c r="F427" i="4" s="1"/>
  <c r="D427" i="4"/>
  <c r="D648" i="4" s="1"/>
  <c r="F426" i="4"/>
  <c r="E426" i="4"/>
  <c r="E647" i="4" s="1"/>
  <c r="D641" i="1" s="1"/>
  <c r="D426" i="4"/>
  <c r="D647" i="4" s="1"/>
  <c r="F647" i="4" s="1"/>
  <c r="F421" i="4"/>
  <c r="F420" i="4"/>
  <c r="F419" i="4"/>
  <c r="F416" i="4"/>
  <c r="F415" i="4"/>
  <c r="F414" i="4"/>
  <c r="F413" i="4"/>
  <c r="E412" i="4"/>
  <c r="F412" i="4" s="1"/>
  <c r="D412" i="4"/>
  <c r="F411" i="4"/>
  <c r="F410" i="4"/>
  <c r="E410" i="4"/>
  <c r="D410" i="4"/>
  <c r="F409" i="4"/>
  <c r="F408" i="4"/>
  <c r="F407" i="4"/>
  <c r="E407" i="4"/>
  <c r="D407" i="4"/>
  <c r="D406" i="4" s="1"/>
  <c r="F406" i="4"/>
  <c r="E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F355" i="4"/>
  <c r="E355" i="4"/>
  <c r="D355" i="4"/>
  <c r="D354" i="4" s="1"/>
  <c r="F354" i="4"/>
  <c r="E354" i="4"/>
  <c r="F353" i="4"/>
  <c r="F352" i="4"/>
  <c r="F351" i="4"/>
  <c r="F350" i="4"/>
  <c r="E349" i="4"/>
  <c r="D349" i="4"/>
  <c r="F349" i="4" s="1"/>
  <c r="F348" i="4"/>
  <c r="F347" i="4"/>
  <c r="F346" i="4"/>
  <c r="E346" i="4"/>
  <c r="D346" i="4"/>
  <c r="F345" i="4"/>
  <c r="F344" i="4"/>
  <c r="F343" i="4"/>
  <c r="F342" i="4"/>
  <c r="E341" i="4"/>
  <c r="E321" i="4" s="1"/>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E262" i="4" s="1"/>
  <c r="D258" i="1"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D203" i="4"/>
  <c r="E202" i="4"/>
  <c r="D198" i="1"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5" i="4"/>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E141" i="4"/>
  <c r="D141" i="4"/>
  <c r="E140" i="4"/>
  <c r="F139" i="4"/>
  <c r="F138" i="4"/>
  <c r="F137" i="4"/>
  <c r="F136" i="4"/>
  <c r="E135" i="4"/>
  <c r="E134" i="4" s="1"/>
  <c r="D135" i="4"/>
  <c r="D134" i="4"/>
  <c r="F133" i="4"/>
  <c r="F132" i="4"/>
  <c r="F131" i="4"/>
  <c r="F130" i="4"/>
  <c r="E129" i="4"/>
  <c r="D129" i="4"/>
  <c r="F128" i="4"/>
  <c r="F127" i="4"/>
  <c r="E126" i="4"/>
  <c r="E125" i="4" s="1"/>
  <c r="D126" i="4"/>
  <c r="D125" i="4" s="1"/>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F77" i="4" s="1"/>
  <c r="D77" i="4"/>
  <c r="F76" i="4"/>
  <c r="F75" i="4"/>
  <c r="F74" i="4"/>
  <c r="E74" i="4"/>
  <c r="D74" i="4"/>
  <c r="F73" i="4"/>
  <c r="F72" i="4"/>
  <c r="E71" i="4"/>
  <c r="D71" i="4"/>
  <c r="F71" i="4" s="1"/>
  <c r="F70" i="4"/>
  <c r="F69" i="4"/>
  <c r="E68" i="4"/>
  <c r="D68" i="4"/>
  <c r="F67" i="4"/>
  <c r="F66" i="4"/>
  <c r="F65" i="4"/>
  <c r="E64" i="4"/>
  <c r="D64" i="4"/>
  <c r="D49" i="4" s="1"/>
  <c r="F63" i="4"/>
  <c r="F62" i="4"/>
  <c r="E61" i="4"/>
  <c r="D61" i="4"/>
  <c r="F60" i="4"/>
  <c r="F59" i="4"/>
  <c r="F58" i="4"/>
  <c r="E58" i="4"/>
  <c r="D58" i="4"/>
  <c r="F57" i="4"/>
  <c r="F56" i="4"/>
  <c r="F55" i="4"/>
  <c r="F54" i="4"/>
  <c r="E53" i="4"/>
  <c r="D53" i="4"/>
  <c r="F53" i="4" s="1"/>
  <c r="F52" i="4"/>
  <c r="F51" i="4"/>
  <c r="F50" i="4"/>
  <c r="E50" i="4"/>
  <c r="D50" i="4"/>
  <c r="F48" i="4"/>
  <c r="F47" i="4"/>
  <c r="F46" i="4"/>
  <c r="F45" i="4"/>
  <c r="E44" i="4"/>
  <c r="D44" i="4"/>
  <c r="F44"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4" i="1" s="1"/>
  <c r="C1683" i="1"/>
  <c r="H1682" i="1"/>
  <c r="C1682" i="1"/>
  <c r="G1682" i="1" s="1"/>
  <c r="C1680" i="1"/>
  <c r="H1680" i="1" s="1"/>
  <c r="C1679" i="1"/>
  <c r="H1678" i="1"/>
  <c r="C1678" i="1"/>
  <c r="G1678" i="1" s="1"/>
  <c r="H1677" i="1"/>
  <c r="G1677" i="1"/>
  <c r="C1677" i="1"/>
  <c r="C1676" i="1"/>
  <c r="H1676" i="1" s="1"/>
  <c r="C1675" i="1"/>
  <c r="H1674" i="1"/>
  <c r="C1674" i="1"/>
  <c r="G1674" i="1" s="1"/>
  <c r="H1673" i="1"/>
  <c r="G1673" i="1"/>
  <c r="C1673" i="1"/>
  <c r="C1672" i="1"/>
  <c r="H1672" i="1" s="1"/>
  <c r="C1671" i="1"/>
  <c r="H1670" i="1"/>
  <c r="C1670" i="1"/>
  <c r="G1670" i="1" s="1"/>
  <c r="H1669" i="1"/>
  <c r="G1669" i="1"/>
  <c r="C1669" i="1"/>
  <c r="C1668" i="1"/>
  <c r="H1668" i="1" s="1"/>
  <c r="C1667" i="1"/>
  <c r="H1666" i="1"/>
  <c r="C1666" i="1"/>
  <c r="G1666" i="1" s="1"/>
  <c r="H1665" i="1"/>
  <c r="G1665" i="1"/>
  <c r="C1665" i="1"/>
  <c r="C1664" i="1"/>
  <c r="H1664" i="1" s="1"/>
  <c r="C1663" i="1"/>
  <c r="H1662" i="1"/>
  <c r="C1662" i="1"/>
  <c r="G1662" i="1" s="1"/>
  <c r="H1661" i="1"/>
  <c r="G1661" i="1"/>
  <c r="C1661" i="1"/>
  <c r="C1660" i="1"/>
  <c r="H1660" i="1" s="1"/>
  <c r="C1659" i="1"/>
  <c r="H1658" i="1"/>
  <c r="C1658" i="1"/>
  <c r="G1658" i="1" s="1"/>
  <c r="H1657" i="1"/>
  <c r="G1657" i="1"/>
  <c r="C1657" i="1"/>
  <c r="C1656" i="1"/>
  <c r="H1656" i="1" s="1"/>
  <c r="C1655" i="1"/>
  <c r="H1654" i="1"/>
  <c r="C1654" i="1"/>
  <c r="G1654" i="1" s="1"/>
  <c r="H1653" i="1"/>
  <c r="G1653" i="1"/>
  <c r="C1653" i="1"/>
  <c r="C1652" i="1"/>
  <c r="H1652" i="1" s="1"/>
  <c r="C1651" i="1"/>
  <c r="H1650" i="1"/>
  <c r="C1650" i="1"/>
  <c r="G1650" i="1" s="1"/>
  <c r="H1649" i="1"/>
  <c r="G1649" i="1"/>
  <c r="C1649" i="1"/>
  <c r="C1648" i="1"/>
  <c r="H1648" i="1" s="1"/>
  <c r="C1647" i="1"/>
  <c r="H1646" i="1"/>
  <c r="C1646" i="1"/>
  <c r="G1646" i="1" s="1"/>
  <c r="H1645" i="1"/>
  <c r="G1645" i="1"/>
  <c r="C1645" i="1"/>
  <c r="C1644" i="1"/>
  <c r="H1644" i="1" s="1"/>
  <c r="C1643" i="1"/>
  <c r="H1642" i="1"/>
  <c r="C1642" i="1"/>
  <c r="G1642" i="1" s="1"/>
  <c r="H1641" i="1"/>
  <c r="G1641" i="1"/>
  <c r="C1641" i="1"/>
  <c r="C1640" i="1"/>
  <c r="H1640" i="1" s="1"/>
  <c r="C1639" i="1"/>
  <c r="H1638" i="1"/>
  <c r="C1638" i="1"/>
  <c r="G1638" i="1" s="1"/>
  <c r="H1637" i="1"/>
  <c r="G1637" i="1"/>
  <c r="C1637" i="1"/>
  <c r="C1636" i="1"/>
  <c r="H1636" i="1" s="1"/>
  <c r="C1635" i="1"/>
  <c r="C1634" i="1"/>
  <c r="H1634" i="1" s="1"/>
  <c r="H1633" i="1"/>
  <c r="G1633" i="1"/>
  <c r="C1633" i="1"/>
  <c r="G1632" i="1"/>
  <c r="C1632" i="1"/>
  <c r="H1632" i="1" s="1"/>
  <c r="C1631" i="1"/>
  <c r="H1630" i="1"/>
  <c r="G1630" i="1"/>
  <c r="C1630" i="1"/>
  <c r="H1629" i="1"/>
  <c r="G1629" i="1"/>
  <c r="C1629" i="1"/>
  <c r="C1627" i="1"/>
  <c r="H1626" i="1"/>
  <c r="G1626" i="1"/>
  <c r="C1626" i="1"/>
  <c r="H1625" i="1"/>
  <c r="G1625" i="1"/>
  <c r="C1625" i="1"/>
  <c r="G1624" i="1"/>
  <c r="C1624" i="1"/>
  <c r="H1624" i="1" s="1"/>
  <c r="C1623" i="1"/>
  <c r="G1620" i="1"/>
  <c r="C1620" i="1"/>
  <c r="H1620" i="1" s="1"/>
  <c r="C1619" i="1"/>
  <c r="H1618" i="1"/>
  <c r="C1618" i="1"/>
  <c r="G1618" i="1" s="1"/>
  <c r="H1617" i="1"/>
  <c r="G1617" i="1"/>
  <c r="C1617" i="1"/>
  <c r="G1616" i="1"/>
  <c r="C1616" i="1"/>
  <c r="H1616" i="1" s="1"/>
  <c r="C1615" i="1"/>
  <c r="H1614" i="1"/>
  <c r="C1614" i="1"/>
  <c r="G1614" i="1" s="1"/>
  <c r="C1613" i="1"/>
  <c r="H1613" i="1" s="1"/>
  <c r="G1612" i="1"/>
  <c r="C1612" i="1"/>
  <c r="H1612" i="1" s="1"/>
  <c r="C1611" i="1"/>
  <c r="C1610" i="1"/>
  <c r="G1610" i="1" s="1"/>
  <c r="C1609" i="1"/>
  <c r="H1609" i="1" s="1"/>
  <c r="G1608" i="1"/>
  <c r="C1608" i="1"/>
  <c r="H1608" i="1" s="1"/>
  <c r="C1607" i="1"/>
  <c r="C1606" i="1"/>
  <c r="G1606" i="1" s="1"/>
  <c r="C1605" i="1"/>
  <c r="H1605" i="1" s="1"/>
  <c r="C1604" i="1"/>
  <c r="H1604" i="1" s="1"/>
  <c r="C1603" i="1"/>
  <c r="C1601" i="1"/>
  <c r="G1601" i="1" s="1"/>
  <c r="C1600" i="1"/>
  <c r="H1600" i="1" s="1"/>
  <c r="C1599" i="1"/>
  <c r="H1598" i="1"/>
  <c r="C1598" i="1"/>
  <c r="G1598" i="1" s="1"/>
  <c r="H1597" i="1"/>
  <c r="G1597" i="1"/>
  <c r="C1597" i="1"/>
  <c r="C1596" i="1"/>
  <c r="H1596" i="1" s="1"/>
  <c r="C1595" i="1"/>
  <c r="C1594" i="1"/>
  <c r="G1594" i="1" s="1"/>
  <c r="C1593" i="1"/>
  <c r="G1593" i="1" s="1"/>
  <c r="C1592" i="1"/>
  <c r="H1592" i="1" s="1"/>
  <c r="C1591" i="1"/>
  <c r="H1590" i="1"/>
  <c r="G1590" i="1"/>
  <c r="C1590" i="1"/>
  <c r="C1589" i="1"/>
  <c r="H1589" i="1" s="1"/>
  <c r="C1588" i="1"/>
  <c r="H1588" i="1" s="1"/>
  <c r="C1587" i="1"/>
  <c r="C1586" i="1"/>
  <c r="H1586" i="1" s="1"/>
  <c r="C1585" i="1"/>
  <c r="G1585" i="1" s="1"/>
  <c r="G1584" i="1"/>
  <c r="C1584" i="1"/>
  <c r="H1584" i="1" s="1"/>
  <c r="H1582" i="1"/>
  <c r="G1582" i="1"/>
  <c r="C1582" i="1"/>
  <c r="D1581" i="1"/>
  <c r="C1581" i="1"/>
  <c r="J1581" i="1" s="1"/>
  <c r="H1580" i="1"/>
  <c r="G1580" i="1"/>
  <c r="I1580" i="1" s="1"/>
  <c r="D1580" i="1"/>
  <c r="C1580" i="1"/>
  <c r="J1580" i="1" s="1"/>
  <c r="D1579" i="1"/>
  <c r="C1579" i="1"/>
  <c r="J1579" i="1" s="1"/>
  <c r="H1578" i="1"/>
  <c r="G1578" i="1"/>
  <c r="I1578" i="1" s="1"/>
  <c r="D1578" i="1"/>
  <c r="C1578" i="1"/>
  <c r="J1578" i="1" s="1"/>
  <c r="H1577" i="1"/>
  <c r="G1577" i="1"/>
  <c r="D1577" i="1"/>
  <c r="C1577" i="1"/>
  <c r="D1576" i="1"/>
  <c r="C1576" i="1"/>
  <c r="J1576" i="1" s="1"/>
  <c r="H1575" i="1"/>
  <c r="G1575" i="1"/>
  <c r="I1575" i="1" s="1"/>
  <c r="D1575" i="1"/>
  <c r="C1575" i="1"/>
  <c r="J1575" i="1" s="1"/>
  <c r="D1574" i="1"/>
  <c r="C1574" i="1"/>
  <c r="J1574" i="1" s="1"/>
  <c r="H1573" i="1"/>
  <c r="G1573" i="1"/>
  <c r="I1573" i="1" s="1"/>
  <c r="D1573" i="1"/>
  <c r="C1573" i="1"/>
  <c r="J1573" i="1" s="1"/>
  <c r="H1572" i="1"/>
  <c r="G1572" i="1"/>
  <c r="D1572" i="1"/>
  <c r="C1572" i="1"/>
  <c r="H1571" i="1"/>
  <c r="G1571" i="1"/>
  <c r="D1571" i="1"/>
  <c r="C1571" i="1"/>
  <c r="D1570" i="1"/>
  <c r="C1570" i="1"/>
  <c r="J1570" i="1" s="1"/>
  <c r="D1569" i="1"/>
  <c r="C1569" i="1"/>
  <c r="J1569" i="1" s="1"/>
  <c r="D1568" i="1"/>
  <c r="C1568" i="1"/>
  <c r="J1568" i="1" s="1"/>
  <c r="H1567" i="1"/>
  <c r="G1567" i="1"/>
  <c r="I1567" i="1" s="1"/>
  <c r="D1567" i="1"/>
  <c r="C1567" i="1"/>
  <c r="J1567" i="1" s="1"/>
  <c r="D1566" i="1"/>
  <c r="C1566" i="1"/>
  <c r="J1566" i="1" s="1"/>
  <c r="H1565" i="1"/>
  <c r="G1565" i="1"/>
  <c r="I1565" i="1" s="1"/>
  <c r="D1565" i="1"/>
  <c r="C1565" i="1"/>
  <c r="J1565" i="1" s="1"/>
  <c r="D1564" i="1"/>
  <c r="C1564" i="1"/>
  <c r="J1564" i="1" s="1"/>
  <c r="D1563" i="1"/>
  <c r="C1563" i="1"/>
  <c r="H1562" i="1"/>
  <c r="G1562" i="1"/>
  <c r="D1562" i="1"/>
  <c r="C1562" i="1"/>
  <c r="J1562" i="1" s="1"/>
  <c r="J1561" i="1"/>
  <c r="D1561" i="1"/>
  <c r="C1561" i="1"/>
  <c r="H1560" i="1"/>
  <c r="G1560" i="1"/>
  <c r="D1560" i="1"/>
  <c r="C1560" i="1"/>
  <c r="J1560" i="1" s="1"/>
  <c r="J1559" i="1"/>
  <c r="D1559" i="1"/>
  <c r="C1559" i="1"/>
  <c r="H1558" i="1"/>
  <c r="G1558" i="1"/>
  <c r="D1558" i="1"/>
  <c r="C1558" i="1"/>
  <c r="J1558" i="1" s="1"/>
  <c r="D1557" i="1"/>
  <c r="C1557" i="1"/>
  <c r="J1557" i="1" s="1"/>
  <c r="C1556" i="1"/>
  <c r="H1554" i="1"/>
  <c r="G1554" i="1"/>
  <c r="D1554" i="1"/>
  <c r="C1554" i="1"/>
  <c r="J1554" i="1" s="1"/>
  <c r="J1553" i="1"/>
  <c r="D1553" i="1"/>
  <c r="C1553" i="1"/>
  <c r="H1552" i="1"/>
  <c r="G1552" i="1"/>
  <c r="D1552" i="1"/>
  <c r="C1552" i="1"/>
  <c r="J1552" i="1" s="1"/>
  <c r="J1551" i="1"/>
  <c r="D1551" i="1"/>
  <c r="C1551" i="1"/>
  <c r="H1550" i="1"/>
  <c r="G1550" i="1"/>
  <c r="D1550" i="1"/>
  <c r="C1550" i="1"/>
  <c r="J1550" i="1" s="1"/>
  <c r="J1549" i="1"/>
  <c r="D1549" i="1"/>
  <c r="C1549" i="1"/>
  <c r="H1548" i="1"/>
  <c r="G1548" i="1"/>
  <c r="D1548" i="1"/>
  <c r="C1548" i="1"/>
  <c r="J1548" i="1" s="1"/>
  <c r="J1547" i="1"/>
  <c r="H1547" i="1"/>
  <c r="D1547" i="1"/>
  <c r="C1547" i="1"/>
  <c r="G1547" i="1" s="1"/>
  <c r="J1546" i="1"/>
  <c r="G1546" i="1"/>
  <c r="I1546" i="1" s="1"/>
  <c r="D1546" i="1"/>
  <c r="C1546" i="1"/>
  <c r="H1546" i="1" s="1"/>
  <c r="H1545" i="1"/>
  <c r="D1545" i="1"/>
  <c r="C1545" i="1"/>
  <c r="J1544" i="1"/>
  <c r="G1544" i="1"/>
  <c r="I1544" i="1" s="1"/>
  <c r="D1544" i="1"/>
  <c r="C1544" i="1"/>
  <c r="H1544" i="1" s="1"/>
  <c r="H1543" i="1"/>
  <c r="D1543" i="1"/>
  <c r="C1543" i="1"/>
  <c r="D1542" i="1"/>
  <c r="J1542" i="1" s="1"/>
  <c r="C1542" i="1"/>
  <c r="H1542" i="1" s="1"/>
  <c r="H1541" i="1"/>
  <c r="D1541" i="1"/>
  <c r="C1541" i="1"/>
  <c r="C1540" i="1"/>
  <c r="C1539" i="1"/>
  <c r="D1536" i="1"/>
  <c r="C1536" i="1"/>
  <c r="G1536" i="1" s="1"/>
  <c r="D1535" i="1"/>
  <c r="C1535" i="1"/>
  <c r="G1535" i="1" s="1"/>
  <c r="H1534" i="1"/>
  <c r="D1534" i="1"/>
  <c r="C1534" i="1"/>
  <c r="G1534" i="1" s="1"/>
  <c r="H1533" i="1"/>
  <c r="D1533" i="1"/>
  <c r="C1533" i="1"/>
  <c r="G1533" i="1" s="1"/>
  <c r="D1532" i="1"/>
  <c r="C1532" i="1"/>
  <c r="G1532" i="1" s="1"/>
  <c r="D1531" i="1"/>
  <c r="C1531" i="1"/>
  <c r="G1531" i="1" s="1"/>
  <c r="H1530" i="1"/>
  <c r="D1530" i="1"/>
  <c r="C1530" i="1"/>
  <c r="G1530" i="1" s="1"/>
  <c r="H1529" i="1"/>
  <c r="D1529" i="1"/>
  <c r="C1529" i="1"/>
  <c r="G1529" i="1" s="1"/>
  <c r="D1528" i="1"/>
  <c r="C1528" i="1"/>
  <c r="G1528" i="1" s="1"/>
  <c r="D1527" i="1"/>
  <c r="C1527" i="1"/>
  <c r="G1527" i="1" s="1"/>
  <c r="H1526" i="1"/>
  <c r="D1526" i="1"/>
  <c r="C1526" i="1"/>
  <c r="G1526" i="1" s="1"/>
  <c r="H1525" i="1"/>
  <c r="D1525" i="1"/>
  <c r="C1525" i="1"/>
  <c r="G1525" i="1" s="1"/>
  <c r="D1524" i="1"/>
  <c r="C1524" i="1"/>
  <c r="G1524" i="1" s="1"/>
  <c r="D1523" i="1"/>
  <c r="C1523" i="1"/>
  <c r="G1523" i="1" s="1"/>
  <c r="D1522" i="1"/>
  <c r="H1522" i="1" s="1"/>
  <c r="C1522" i="1"/>
  <c r="H1521" i="1"/>
  <c r="D1521" i="1"/>
  <c r="C1521" i="1"/>
  <c r="G1521" i="1" s="1"/>
  <c r="D1520" i="1"/>
  <c r="C1520" i="1"/>
  <c r="G1520" i="1" s="1"/>
  <c r="D1519" i="1"/>
  <c r="C1519" i="1"/>
  <c r="G1519" i="1" s="1"/>
  <c r="H1518" i="1"/>
  <c r="D1518" i="1"/>
  <c r="C1518" i="1"/>
  <c r="G1518" i="1" s="1"/>
  <c r="H1517" i="1"/>
  <c r="D1517" i="1"/>
  <c r="C1517" i="1"/>
  <c r="G1517" i="1" s="1"/>
  <c r="D1516" i="1"/>
  <c r="C1516" i="1"/>
  <c r="G1516" i="1" s="1"/>
  <c r="D1515" i="1"/>
  <c r="C1515" i="1"/>
  <c r="G1515" i="1" s="1"/>
  <c r="H1514" i="1"/>
  <c r="D1514" i="1"/>
  <c r="C1514" i="1"/>
  <c r="G1514" i="1" s="1"/>
  <c r="D1513" i="1"/>
  <c r="H1513" i="1" s="1"/>
  <c r="C1513" i="1"/>
  <c r="D1512" i="1"/>
  <c r="C1512" i="1"/>
  <c r="G1512" i="1" s="1"/>
  <c r="D1511" i="1"/>
  <c r="C1511" i="1"/>
  <c r="H1509" i="1"/>
  <c r="D1509" i="1"/>
  <c r="C1509" i="1"/>
  <c r="G1509" i="1" s="1"/>
  <c r="D1508" i="1"/>
  <c r="C1508" i="1"/>
  <c r="G1508" i="1" s="1"/>
  <c r="D1507" i="1"/>
  <c r="C1507" i="1"/>
  <c r="G1507" i="1" s="1"/>
  <c r="H1506" i="1"/>
  <c r="D1506" i="1"/>
  <c r="C1506" i="1"/>
  <c r="G1506" i="1" s="1"/>
  <c r="H1505" i="1"/>
  <c r="D1505" i="1"/>
  <c r="C1505" i="1"/>
  <c r="G1505" i="1" s="1"/>
  <c r="D1504" i="1"/>
  <c r="C1504" i="1"/>
  <c r="G1504" i="1" s="1"/>
  <c r="D1503" i="1"/>
  <c r="C1503" i="1"/>
  <c r="G1503" i="1" s="1"/>
  <c r="H1502" i="1"/>
  <c r="D1502" i="1"/>
  <c r="C1502" i="1"/>
  <c r="G1502" i="1" s="1"/>
  <c r="H1501" i="1"/>
  <c r="D1501" i="1"/>
  <c r="C1501" i="1"/>
  <c r="G1501" i="1" s="1"/>
  <c r="D1500" i="1"/>
  <c r="C1500" i="1"/>
  <c r="G1500" i="1" s="1"/>
  <c r="D1499" i="1"/>
  <c r="C1499" i="1"/>
  <c r="G1499" i="1" s="1"/>
  <c r="H1498" i="1"/>
  <c r="D1498" i="1"/>
  <c r="C1498" i="1"/>
  <c r="G1498" i="1" s="1"/>
  <c r="H1497" i="1"/>
  <c r="D1497" i="1"/>
  <c r="C1497" i="1"/>
  <c r="G1497" i="1" s="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C1400" i="1"/>
  <c r="H1400" i="1" s="1"/>
  <c r="G1399" i="1"/>
  <c r="D1399" i="1"/>
  <c r="C1399" i="1"/>
  <c r="H1399" i="1" s="1"/>
  <c r="D1398" i="1"/>
  <c r="C1398" i="1"/>
  <c r="H1398" i="1" s="1"/>
  <c r="H1397" i="1"/>
  <c r="G1397" i="1"/>
  <c r="D1397" i="1"/>
  <c r="C1397" i="1"/>
  <c r="D1396" i="1"/>
  <c r="C1396" i="1"/>
  <c r="H1396" i="1" s="1"/>
  <c r="G1395" i="1"/>
  <c r="D1395" i="1"/>
  <c r="C1395" i="1"/>
  <c r="H1395" i="1" s="1"/>
  <c r="G1394" i="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D1386" i="1"/>
  <c r="H1386" i="1" s="1"/>
  <c r="C1386" i="1"/>
  <c r="H1385" i="1"/>
  <c r="D1385" i="1"/>
  <c r="C1385" i="1"/>
  <c r="G1385" i="1" s="1"/>
  <c r="D1384" i="1"/>
  <c r="H1384" i="1" s="1"/>
  <c r="C1384" i="1"/>
  <c r="D1383" i="1"/>
  <c r="C1383" i="1"/>
  <c r="D1382" i="1"/>
  <c r="H1382" i="1" s="1"/>
  <c r="C1382" i="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G1370" i="1"/>
  <c r="D1370" i="1"/>
  <c r="C1370" i="1"/>
  <c r="H1370" i="1" s="1"/>
  <c r="D1369" i="1"/>
  <c r="C1369" i="1"/>
  <c r="H1369" i="1" s="1"/>
  <c r="D1368" i="1"/>
  <c r="C1368" i="1"/>
  <c r="H1368" i="1" s="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D1342" i="1"/>
  <c r="H1342" i="1" s="1"/>
  <c r="C1342" i="1"/>
  <c r="D1341" i="1"/>
  <c r="H1341" i="1" s="1"/>
  <c r="C1341" i="1"/>
  <c r="D1340" i="1"/>
  <c r="H1340" i="1" s="1"/>
  <c r="C1340" i="1"/>
  <c r="D1339" i="1"/>
  <c r="H1339" i="1" s="1"/>
  <c r="C1339" i="1"/>
  <c r="D1338" i="1"/>
  <c r="H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D1314" i="1"/>
  <c r="H1314" i="1" s="1"/>
  <c r="C1314" i="1"/>
  <c r="H1313" i="1"/>
  <c r="G1313" i="1"/>
  <c r="D1313" i="1"/>
  <c r="C1313" i="1"/>
  <c r="H1312" i="1"/>
  <c r="G1312" i="1"/>
  <c r="D1312" i="1"/>
  <c r="C1312" i="1"/>
  <c r="D1311" i="1"/>
  <c r="H1311" i="1" s="1"/>
  <c r="C1311" i="1"/>
  <c r="H1310" i="1"/>
  <c r="G1310" i="1"/>
  <c r="D1310" i="1"/>
  <c r="C1310" i="1"/>
  <c r="H1309" i="1"/>
  <c r="G1309" i="1"/>
  <c r="D1309" i="1"/>
  <c r="C1309" i="1"/>
  <c r="H1308" i="1"/>
  <c r="G1308" i="1"/>
  <c r="D1308" i="1"/>
  <c r="C1308" i="1"/>
  <c r="H1307" i="1"/>
  <c r="G1307" i="1"/>
  <c r="D1307" i="1"/>
  <c r="C1307" i="1"/>
  <c r="D1306" i="1"/>
  <c r="H1306" i="1" s="1"/>
  <c r="C1306" i="1"/>
  <c r="D1305" i="1"/>
  <c r="H1305" i="1" s="1"/>
  <c r="C1305" i="1"/>
  <c r="H1304" i="1"/>
  <c r="G1304" i="1"/>
  <c r="D1304" i="1"/>
  <c r="C1304" i="1"/>
  <c r="H1303" i="1"/>
  <c r="G1303" i="1"/>
  <c r="D1303" i="1"/>
  <c r="C1303" i="1"/>
  <c r="H1302" i="1"/>
  <c r="G1302" i="1"/>
  <c r="D1302" i="1"/>
  <c r="C1302" i="1"/>
  <c r="H1301" i="1"/>
  <c r="G1301" i="1"/>
  <c r="D1301" i="1"/>
  <c r="C1301"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2" i="1" s="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D1282" i="1"/>
  <c r="C1282" i="1"/>
  <c r="H1282" i="1" s="1"/>
  <c r="D1281" i="1"/>
  <c r="C1281" i="1"/>
  <c r="H1281" i="1" s="1"/>
  <c r="H1280" i="1"/>
  <c r="G1280" i="1"/>
  <c r="D1280" i="1"/>
  <c r="C1280" i="1"/>
  <c r="H1279" i="1"/>
  <c r="G1279" i="1"/>
  <c r="D1279" i="1"/>
  <c r="C1279" i="1"/>
  <c r="D1278" i="1"/>
  <c r="C1278" i="1"/>
  <c r="H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D1267" i="1"/>
  <c r="G1267" i="1" s="1"/>
  <c r="C1267" i="1"/>
  <c r="H1266" i="1"/>
  <c r="D1266" i="1"/>
  <c r="G1266" i="1" s="1"/>
  <c r="C1266" i="1"/>
  <c r="H1265" i="1"/>
  <c r="G1265" i="1"/>
  <c r="D1265" i="1"/>
  <c r="C1265" i="1"/>
  <c r="C1264" i="1"/>
  <c r="H1263" i="1"/>
  <c r="D1263" i="1"/>
  <c r="G1263" i="1" s="1"/>
  <c r="C1263" i="1"/>
  <c r="H1262" i="1"/>
  <c r="G1262" i="1"/>
  <c r="D1262" i="1"/>
  <c r="C1262" i="1"/>
  <c r="D1261" i="1"/>
  <c r="H1261" i="1" s="1"/>
  <c r="C1261" i="1"/>
  <c r="D1260" i="1"/>
  <c r="H1260" i="1" s="1"/>
  <c r="C1260" i="1"/>
  <c r="C1259" i="1"/>
  <c r="D1258" i="1"/>
  <c r="H1258" i="1" s="1"/>
  <c r="C1258" i="1"/>
  <c r="H1257" i="1"/>
  <c r="D1257" i="1"/>
  <c r="G1257" i="1" s="1"/>
  <c r="C1257"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H1200" i="1" s="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D1184" i="1"/>
  <c r="G1184" i="1" s="1"/>
  <c r="C1184" i="1"/>
  <c r="H1183" i="1"/>
  <c r="D1183" i="1"/>
  <c r="G1183" i="1" s="1"/>
  <c r="C1183" i="1"/>
  <c r="D1182" i="1"/>
  <c r="D1179" i="1"/>
  <c r="H1179" i="1" s="1"/>
  <c r="C1179" i="1"/>
  <c r="H1178" i="1"/>
  <c r="G1178" i="1"/>
  <c r="D1178" i="1"/>
  <c r="C1178" i="1"/>
  <c r="H1177" i="1"/>
  <c r="G1177" i="1"/>
  <c r="D1177" i="1"/>
  <c r="C1177"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G1166" i="1"/>
  <c r="D1166" i="1"/>
  <c r="H1166" i="1" s="1"/>
  <c r="C1166" i="1"/>
  <c r="H1165" i="1"/>
  <c r="G1165" i="1"/>
  <c r="D1165" i="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D1092" i="1"/>
  <c r="G1092" i="1" s="1"/>
  <c r="C1092" i="1"/>
  <c r="H1091" i="1"/>
  <c r="D1091" i="1"/>
  <c r="G1091" i="1" s="1"/>
  <c r="C1091" i="1"/>
  <c r="H1090" i="1"/>
  <c r="D1090" i="1"/>
  <c r="G1090" i="1" s="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D1080" i="1"/>
  <c r="G1080" i="1" s="1"/>
  <c r="C1080" i="1"/>
  <c r="H1079" i="1"/>
  <c r="D1079" i="1"/>
  <c r="G1079" i="1" s="1"/>
  <c r="C1079" i="1"/>
  <c r="H1078" i="1"/>
  <c r="D1078" i="1"/>
  <c r="G1078" i="1" s="1"/>
  <c r="C1078" i="1"/>
  <c r="H1077" i="1"/>
  <c r="D1077" i="1"/>
  <c r="G1077" i="1" s="1"/>
  <c r="C1077" i="1"/>
  <c r="G1076" i="1"/>
  <c r="D1076" i="1"/>
  <c r="H1076" i="1" s="1"/>
  <c r="C1076" i="1"/>
  <c r="H1073" i="1"/>
  <c r="G1073" i="1"/>
  <c r="D1073" i="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C1057" i="1"/>
  <c r="D1056" i="1"/>
  <c r="H1056" i="1" s="1"/>
  <c r="C1056" i="1"/>
  <c r="D1055" i="1"/>
  <c r="H1055" i="1" s="1"/>
  <c r="C1055" i="1"/>
  <c r="D1054" i="1"/>
  <c r="H1054" i="1" s="1"/>
  <c r="C1054" i="1"/>
  <c r="D1053" i="1"/>
  <c r="H1053" i="1" s="1"/>
  <c r="C1053" i="1"/>
  <c r="D1052" i="1"/>
  <c r="H1052" i="1" s="1"/>
  <c r="C1052" i="1"/>
  <c r="D1051" i="1"/>
  <c r="H1051" i="1" s="1"/>
  <c r="C1051" i="1"/>
  <c r="C1050" i="1"/>
  <c r="D1049" i="1"/>
  <c r="H1049" i="1" s="1"/>
  <c r="C1049" i="1"/>
  <c r="D1048" i="1"/>
  <c r="H1048" i="1" s="1"/>
  <c r="C1048" i="1"/>
  <c r="D1047" i="1"/>
  <c r="H1047" i="1" s="1"/>
  <c r="C1047" i="1"/>
  <c r="D1046" i="1"/>
  <c r="H1046" i="1" s="1"/>
  <c r="C1046" i="1"/>
  <c r="D1045" i="1"/>
  <c r="H1045" i="1" s="1"/>
  <c r="C1045" i="1"/>
  <c r="H1044" i="1"/>
  <c r="D1044" i="1"/>
  <c r="G1044" i="1" s="1"/>
  <c r="C1044" i="1"/>
  <c r="H1043" i="1"/>
  <c r="D1043" i="1"/>
  <c r="G1043" i="1" s="1"/>
  <c r="C1043" i="1"/>
  <c r="H1042" i="1"/>
  <c r="D1042" i="1"/>
  <c r="G1042" i="1" s="1"/>
  <c r="C1042" i="1"/>
  <c r="H1041" i="1"/>
  <c r="G1041" i="1"/>
  <c r="D1041" i="1"/>
  <c r="C1041" i="1"/>
  <c r="D1040" i="1"/>
  <c r="H1040" i="1" s="1"/>
  <c r="C1040" i="1"/>
  <c r="D1039" i="1"/>
  <c r="G1039" i="1" s="1"/>
  <c r="C1039" i="1"/>
  <c r="D1038" i="1"/>
  <c r="H1038" i="1" s="1"/>
  <c r="C1038" i="1"/>
  <c r="D1037" i="1"/>
  <c r="H1037" i="1" s="1"/>
  <c r="C1037" i="1"/>
  <c r="D1036" i="1"/>
  <c r="H1036" i="1" s="1"/>
  <c r="C1036" i="1"/>
  <c r="D1035" i="1"/>
  <c r="H1035" i="1" s="1"/>
  <c r="C1035" i="1"/>
  <c r="D1034" i="1"/>
  <c r="H1034" i="1" s="1"/>
  <c r="C1034" i="1"/>
  <c r="H1033" i="1"/>
  <c r="D1033" i="1"/>
  <c r="G1033" i="1" s="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D1025" i="1"/>
  <c r="G1025" i="1" s="1"/>
  <c r="C1025" i="1"/>
  <c r="D1024" i="1"/>
  <c r="G1024" i="1" s="1"/>
  <c r="C1024" i="1"/>
  <c r="H1023" i="1"/>
  <c r="D1023" i="1"/>
  <c r="G1023" i="1" s="1"/>
  <c r="C1023" i="1"/>
  <c r="H1022" i="1"/>
  <c r="D1022" i="1"/>
  <c r="G1022" i="1" s="1"/>
  <c r="C1022" i="1"/>
  <c r="H1021" i="1"/>
  <c r="D1021" i="1"/>
  <c r="G1021" i="1" s="1"/>
  <c r="C1021" i="1"/>
  <c r="H1020" i="1"/>
  <c r="D1020" i="1"/>
  <c r="G1020" i="1" s="1"/>
  <c r="C1020" i="1"/>
  <c r="D1019" i="1"/>
  <c r="H1019" i="1" s="1"/>
  <c r="C1019" i="1"/>
  <c r="D1018" i="1"/>
  <c r="H1018" i="1" s="1"/>
  <c r="C1018" i="1"/>
  <c r="C1017" i="1"/>
  <c r="H1016" i="1"/>
  <c r="D1016" i="1"/>
  <c r="G1016" i="1" s="1"/>
  <c r="C1016" i="1"/>
  <c r="H1015" i="1"/>
  <c r="D1015" i="1"/>
  <c r="G1015" i="1" s="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D837" i="1"/>
  <c r="G837" i="1" s="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D727" i="1"/>
  <c r="G727" i="1" s="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D670" i="1"/>
  <c r="G670" i="1" s="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D651" i="1"/>
  <c r="H651" i="1" s="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C641"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D423" i="1"/>
  <c r="G423" i="1" s="1"/>
  <c r="C423" i="1"/>
  <c r="D422" i="1"/>
  <c r="G422" i="1" s="1"/>
  <c r="C422" i="1"/>
  <c r="C421" i="1"/>
  <c r="H416" i="1"/>
  <c r="G416" i="1"/>
  <c r="D416" i="1"/>
  <c r="C416" i="1"/>
  <c r="H415" i="1"/>
  <c r="G415" i="1"/>
  <c r="D415" i="1"/>
  <c r="C415" i="1"/>
  <c r="D414" i="1"/>
  <c r="H414" i="1" s="1"/>
  <c r="C414" i="1"/>
  <c r="H411" i="1"/>
  <c r="G411" i="1"/>
  <c r="D411" i="1"/>
  <c r="C411" i="1"/>
  <c r="H410" i="1"/>
  <c r="G410" i="1"/>
  <c r="D410" i="1"/>
  <c r="C410" i="1"/>
  <c r="H409" i="1"/>
  <c r="G409" i="1"/>
  <c r="D409" i="1"/>
  <c r="C409" i="1"/>
  <c r="H408" i="1"/>
  <c r="D408" i="1"/>
  <c r="G408" i="1" s="1"/>
  <c r="C408" i="1"/>
  <c r="H407" i="1"/>
  <c r="D407" i="1"/>
  <c r="G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D376" i="1"/>
  <c r="H376" i="1" s="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D301" i="1"/>
  <c r="H301" i="1" s="1"/>
  <c r="C301" i="1"/>
  <c r="D300" i="1"/>
  <c r="H300" i="1" s="1"/>
  <c r="C300" i="1"/>
  <c r="H299"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D273" i="1"/>
  <c r="G273" i="1" s="1"/>
  <c r="C273" i="1"/>
  <c r="H272" i="1"/>
  <c r="D272" i="1"/>
  <c r="G272" i="1" s="1"/>
  <c r="C272" i="1"/>
  <c r="H271" i="1"/>
  <c r="G271" i="1"/>
  <c r="D271" i="1"/>
  <c r="C271" i="1"/>
  <c r="D270" i="1"/>
  <c r="G270" i="1" s="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G215" i="1"/>
  <c r="D215" i="1"/>
  <c r="H215" i="1" s="1"/>
  <c r="C215" i="1"/>
  <c r="H214" i="1"/>
  <c r="G214" i="1"/>
  <c r="D214" i="1"/>
  <c r="C214" i="1"/>
  <c r="H213" i="1"/>
  <c r="G213" i="1"/>
  <c r="D213" i="1"/>
  <c r="C213" i="1"/>
  <c r="G212"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D195" i="1"/>
  <c r="G195" i="1" s="1"/>
  <c r="C195" i="1"/>
  <c r="H194" i="1"/>
  <c r="G194" i="1"/>
  <c r="D194" i="1"/>
  <c r="C194" i="1"/>
  <c r="H193" i="1"/>
  <c r="D193" i="1"/>
  <c r="G193" i="1" s="1"/>
  <c r="C193" i="1"/>
  <c r="H192" i="1"/>
  <c r="G192" i="1"/>
  <c r="D192" i="1"/>
  <c r="C192"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D180" i="1"/>
  <c r="G180" i="1" s="1"/>
  <c r="C180" i="1"/>
  <c r="H179" i="1"/>
  <c r="D179" i="1"/>
  <c r="G179" i="1" s="1"/>
  <c r="C179" i="1"/>
  <c r="H178" i="1"/>
  <c r="D178" i="1"/>
  <c r="G178" i="1" s="1"/>
  <c r="C178" i="1"/>
  <c r="H177" i="1"/>
  <c r="D177" i="1"/>
  <c r="G177" i="1" s="1"/>
  <c r="C177" i="1"/>
  <c r="D176" i="1"/>
  <c r="H176" i="1" s="1"/>
  <c r="C176" i="1"/>
  <c r="D175" i="1"/>
  <c r="H175" i="1" s="1"/>
  <c r="C175" i="1"/>
  <c r="C174" i="1"/>
  <c r="D173" i="1"/>
  <c r="H173" i="1" s="1"/>
  <c r="C173" i="1"/>
  <c r="H172" i="1"/>
  <c r="G172" i="1"/>
  <c r="D172" i="1"/>
  <c r="C172" i="1"/>
  <c r="D171" i="1"/>
  <c r="H171" i="1" s="1"/>
  <c r="C171" i="1"/>
  <c r="D170" i="1"/>
  <c r="H170" i="1" s="1"/>
  <c r="C170" i="1"/>
  <c r="D169" i="1"/>
  <c r="H169" i="1" s="1"/>
  <c r="C169" i="1"/>
  <c r="D168" i="1"/>
  <c r="H168" i="1" s="1"/>
  <c r="C168" i="1"/>
  <c r="D167" i="1"/>
  <c r="H167" i="1" s="1"/>
  <c r="C167" i="1"/>
  <c r="C166" i="1"/>
  <c r="H165" i="1"/>
  <c r="G165" i="1"/>
  <c r="D165" i="1"/>
  <c r="C165" i="1"/>
  <c r="D164" i="1"/>
  <c r="H164" i="1" s="1"/>
  <c r="C164" i="1"/>
  <c r="H163" i="1"/>
  <c r="G163" i="1"/>
  <c r="D163" i="1"/>
  <c r="C163" i="1"/>
  <c r="D162" i="1"/>
  <c r="H162" i="1" s="1"/>
  <c r="C162" i="1"/>
  <c r="D161" i="1"/>
  <c r="H161" i="1" s="1"/>
  <c r="C161"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D151" i="1"/>
  <c r="H151" i="1" s="1"/>
  <c r="C151" i="1"/>
  <c r="D150" i="1"/>
  <c r="H150" i="1" s="1"/>
  <c r="C150" i="1"/>
  <c r="D149" i="1"/>
  <c r="H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D132" i="1"/>
  <c r="G132" i="1" s="1"/>
  <c r="C132" i="1"/>
  <c r="D131" i="1"/>
  <c r="H131" i="1" s="1"/>
  <c r="C131" i="1"/>
  <c r="D130" i="1"/>
  <c r="H130" i="1" s="1"/>
  <c r="C130" i="1"/>
  <c r="H129" i="1"/>
  <c r="G129" i="1"/>
  <c r="D129" i="1"/>
  <c r="C129" i="1"/>
  <c r="H128" i="1"/>
  <c r="G128" i="1"/>
  <c r="D128" i="1"/>
  <c r="C128" i="1"/>
  <c r="H127" i="1"/>
  <c r="D127" i="1"/>
  <c r="G127" i="1" s="1"/>
  <c r="C127" i="1"/>
  <c r="H126" i="1"/>
  <c r="D126" i="1"/>
  <c r="G126" i="1" s="1"/>
  <c r="C126" i="1"/>
  <c r="D125" i="1"/>
  <c r="G125" i="1" s="1"/>
  <c r="C125" i="1"/>
  <c r="H124" i="1"/>
  <c r="D124" i="1"/>
  <c r="G124" i="1" s="1"/>
  <c r="C124" i="1"/>
  <c r="H123" i="1"/>
  <c r="G123" i="1"/>
  <c r="D123" i="1"/>
  <c r="C123" i="1"/>
  <c r="H122" i="1"/>
  <c r="G122" i="1"/>
  <c r="D122" i="1"/>
  <c r="C122" i="1"/>
  <c r="G121" i="1"/>
  <c r="D121" i="1"/>
  <c r="H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H77" i="1"/>
  <c r="G77" i="1"/>
  <c r="D77" i="1"/>
  <c r="C77" i="1"/>
  <c r="D76" i="1"/>
  <c r="H76" i="1" s="1"/>
  <c r="C76" i="1"/>
  <c r="H75" i="1"/>
  <c r="D75" i="1"/>
  <c r="G75" i="1" s="1"/>
  <c r="C75" i="1"/>
  <c r="D74" i="1"/>
  <c r="H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H65" i="1"/>
  <c r="G65" i="1"/>
  <c r="D65" i="1"/>
  <c r="C65" i="1"/>
  <c r="D64" i="1"/>
  <c r="H64" i="1" s="1"/>
  <c r="C64" i="1"/>
  <c r="H63" i="1"/>
  <c r="G63" i="1"/>
  <c r="D63" i="1"/>
  <c r="C63" i="1"/>
  <c r="H62" i="1"/>
  <c r="G62" i="1"/>
  <c r="D62" i="1"/>
  <c r="C62" i="1"/>
  <c r="H61" i="1"/>
  <c r="G61" i="1"/>
  <c r="D61" i="1"/>
  <c r="C61" i="1"/>
  <c r="H60" i="1"/>
  <c r="G60" i="1"/>
  <c r="D60" i="1"/>
  <c r="C60" i="1"/>
  <c r="H59" i="1"/>
  <c r="G59" i="1"/>
  <c r="D59" i="1"/>
  <c r="C59" i="1"/>
  <c r="H58" i="1"/>
  <c r="D58" i="1"/>
  <c r="G58" i="1" s="1"/>
  <c r="C58"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11" i="9" l="1"/>
  <c r="B311" i="9" s="1"/>
  <c r="B324" i="9"/>
  <c r="E36" i="9"/>
  <c r="B36" i="9" s="1"/>
  <c r="E37" i="9"/>
  <c r="B37" i="9" s="1"/>
  <c r="B320" i="9"/>
  <c r="E322" i="9"/>
  <c r="B322" i="9" s="1"/>
  <c r="G1569" i="1"/>
  <c r="D22" i="7"/>
  <c r="H1569" i="1"/>
  <c r="C1555" i="1"/>
  <c r="H34" i="3"/>
  <c r="D5" i="7"/>
  <c r="E22" i="7"/>
  <c r="I34" i="3" s="1"/>
  <c r="G735" i="1"/>
  <c r="E56" i="9"/>
  <c r="B56" i="9" s="1"/>
  <c r="F243" i="9"/>
  <c r="B243" i="9" s="1"/>
  <c r="F244" i="9"/>
  <c r="G1522" i="1"/>
  <c r="G1511" i="1"/>
  <c r="G1513" i="1"/>
  <c r="E114" i="6"/>
  <c r="D1539" i="1"/>
  <c r="G1542" i="1"/>
  <c r="I1542" i="1" s="1"/>
  <c r="G1539" i="1"/>
  <c r="D1540" i="1"/>
  <c r="H1540" i="1" s="1"/>
  <c r="G1282" i="1"/>
  <c r="G1281" i="1"/>
  <c r="C1255" i="1"/>
  <c r="G1278" i="1"/>
  <c r="G1292" i="1"/>
  <c r="G1386" i="1"/>
  <c r="G1400" i="1"/>
  <c r="G1398" i="1"/>
  <c r="G1396" i="1"/>
  <c r="G1393" i="1"/>
  <c r="G1392" i="1"/>
  <c r="G1391" i="1"/>
  <c r="G1390" i="1"/>
  <c r="G1389" i="1"/>
  <c r="G1388" i="1"/>
  <c r="H1387" i="1"/>
  <c r="H1383" i="1"/>
  <c r="G1381" i="1"/>
  <c r="G1380" i="1"/>
  <c r="G1379" i="1"/>
  <c r="G1378" i="1"/>
  <c r="G1377" i="1"/>
  <c r="G1376" i="1"/>
  <c r="G1375" i="1"/>
  <c r="G1374" i="1"/>
  <c r="G1373" i="1"/>
  <c r="G1372" i="1"/>
  <c r="G1371" i="1"/>
  <c r="G1369" i="1"/>
  <c r="G1368" i="1"/>
  <c r="G1387" i="1"/>
  <c r="G1384" i="1"/>
  <c r="G1383" i="1"/>
  <c r="G1382" i="1"/>
  <c r="G1342" i="1"/>
  <c r="G1341" i="1"/>
  <c r="G1340" i="1"/>
  <c r="G1339" i="1"/>
  <c r="G1338" i="1"/>
  <c r="G1314" i="1"/>
  <c r="G1311" i="1"/>
  <c r="G1306" i="1"/>
  <c r="G1305" i="1"/>
  <c r="E335" i="9"/>
  <c r="B335" i="9" s="1"/>
  <c r="G1264" i="1"/>
  <c r="H1264" i="1"/>
  <c r="E305" i="9"/>
  <c r="B305" i="9" s="1"/>
  <c r="G1260" i="1"/>
  <c r="G1261" i="1"/>
  <c r="E255" i="5"/>
  <c r="D1259" i="1" s="1"/>
  <c r="G1258" i="1"/>
  <c r="G1256" i="1"/>
  <c r="H1256" i="1"/>
  <c r="F252" i="5"/>
  <c r="G1200" i="1"/>
  <c r="E12" i="5"/>
  <c r="D1017" i="1" s="1"/>
  <c r="H1017" i="1" s="1"/>
  <c r="G1176" i="1"/>
  <c r="G1179" i="1"/>
  <c r="G1155" i="1"/>
  <c r="G1161" i="1"/>
  <c r="G1152" i="1"/>
  <c r="H1152" i="1"/>
  <c r="E312" i="9"/>
  <c r="B312" i="9" s="1"/>
  <c r="E307" i="9"/>
  <c r="B307" i="9" s="1"/>
  <c r="H1087" i="1"/>
  <c r="G1087" i="1"/>
  <c r="F82" i="5"/>
  <c r="F341" i="9"/>
  <c r="G1072" i="1"/>
  <c r="G1071" i="1"/>
  <c r="G1070" i="1"/>
  <c r="G1068" i="1"/>
  <c r="G1069" i="1"/>
  <c r="G1067" i="1"/>
  <c r="G1066" i="1"/>
  <c r="G1065" i="1"/>
  <c r="G1064" i="1"/>
  <c r="G1063" i="1"/>
  <c r="G1061" i="1"/>
  <c r="G1062" i="1"/>
  <c r="G1060" i="1"/>
  <c r="G1059" i="1"/>
  <c r="G1057" i="1"/>
  <c r="G1058" i="1"/>
  <c r="G1056" i="1"/>
  <c r="G1055" i="1"/>
  <c r="G1054" i="1"/>
  <c r="G1053" i="1"/>
  <c r="D1050" i="1"/>
  <c r="H1050" i="1" s="1"/>
  <c r="G1052" i="1"/>
  <c r="G1051" i="1"/>
  <c r="G1049" i="1"/>
  <c r="G1048" i="1"/>
  <c r="G1046" i="1"/>
  <c r="G1047" i="1"/>
  <c r="H1039" i="1"/>
  <c r="G1038" i="1"/>
  <c r="G1037" i="1"/>
  <c r="G1036" i="1"/>
  <c r="G1034" i="1"/>
  <c r="G1035" i="1"/>
  <c r="G1040" i="1"/>
  <c r="G1045" i="1"/>
  <c r="H1024" i="1"/>
  <c r="G1018" i="1"/>
  <c r="G1019" i="1"/>
  <c r="G1013" i="1"/>
  <c r="G1014" i="1"/>
  <c r="G414" i="1"/>
  <c r="G636" i="1"/>
  <c r="E48" i="9"/>
  <c r="B48" i="9" s="1"/>
  <c r="G719" i="1"/>
  <c r="F236" i="9"/>
  <c r="E32" i="9"/>
  <c r="B32" i="9" s="1"/>
  <c r="G651" i="1"/>
  <c r="B296" i="9"/>
  <c r="G376" i="1"/>
  <c r="G374" i="1"/>
  <c r="G375" i="1"/>
  <c r="E373" i="4"/>
  <c r="D368" i="1" s="1"/>
  <c r="G302" i="1"/>
  <c r="G301" i="1"/>
  <c r="G300" i="1"/>
  <c r="F428" i="4"/>
  <c r="G298" i="1"/>
  <c r="H422" i="1"/>
  <c r="H641" i="1"/>
  <c r="G641" i="1"/>
  <c r="D421" i="1"/>
  <c r="E648" i="4"/>
  <c r="D642" i="1" s="1"/>
  <c r="E294" i="9"/>
  <c r="B294" i="9" s="1"/>
  <c r="H270" i="1"/>
  <c r="F274" i="4"/>
  <c r="G258" i="1"/>
  <c r="H258" i="1"/>
  <c r="E82" i="9"/>
  <c r="E81" i="9"/>
  <c r="B81" i="9" s="1"/>
  <c r="H198" i="1"/>
  <c r="G198" i="1"/>
  <c r="B244" i="9"/>
  <c r="E55" i="9"/>
  <c r="B55" i="9" s="1"/>
  <c r="F242" i="9"/>
  <c r="B242" i="9" s="1"/>
  <c r="G190" i="1"/>
  <c r="G191" i="1"/>
  <c r="D174" i="1"/>
  <c r="H174" i="1" s="1"/>
  <c r="B240" i="9"/>
  <c r="E52" i="9"/>
  <c r="B52" i="9" s="1"/>
  <c r="E51" i="9"/>
  <c r="B51" i="9" s="1"/>
  <c r="G176" i="1"/>
  <c r="G174" i="1"/>
  <c r="G175" i="1"/>
  <c r="G173" i="1"/>
  <c r="G171" i="1"/>
  <c r="G170" i="1"/>
  <c r="G169" i="1"/>
  <c r="G168" i="1"/>
  <c r="G166" i="1"/>
  <c r="G167" i="1"/>
  <c r="F170" i="4"/>
  <c r="G164" i="1"/>
  <c r="G161" i="1"/>
  <c r="G162" i="1"/>
  <c r="G156" i="1"/>
  <c r="G158" i="1"/>
  <c r="G155" i="1"/>
  <c r="G149" i="1"/>
  <c r="G150" i="1"/>
  <c r="G151" i="1"/>
  <c r="G130" i="1"/>
  <c r="G131" i="1"/>
  <c r="F135" i="4"/>
  <c r="H125" i="1"/>
  <c r="F129" i="4"/>
  <c r="F125" i="4"/>
  <c r="E82" i="4"/>
  <c r="D78" i="1" s="1"/>
  <c r="G76" i="1"/>
  <c r="G73" i="1"/>
  <c r="G74" i="1"/>
  <c r="E49" i="4"/>
  <c r="D45" i="1" s="1"/>
  <c r="G45" i="1" s="1"/>
  <c r="G64" i="1"/>
  <c r="G66" i="1"/>
  <c r="H45" i="1"/>
  <c r="D57" i="1"/>
  <c r="F61" i="4"/>
  <c r="F49" i="4"/>
  <c r="I41" i="3"/>
  <c r="H1686" i="1"/>
  <c r="G1681" i="1"/>
  <c r="D45" i="8"/>
  <c r="C1628" i="1"/>
  <c r="G1634" i="1"/>
  <c r="H1601" i="1"/>
  <c r="H1594" i="1"/>
  <c r="G1613" i="1"/>
  <c r="H1610" i="1"/>
  <c r="G1609" i="1"/>
  <c r="H1606" i="1"/>
  <c r="G1602" i="1"/>
  <c r="H1602" i="1"/>
  <c r="G1605" i="1"/>
  <c r="H1585" i="1"/>
  <c r="H1593" i="1"/>
  <c r="G1589" i="1"/>
  <c r="G1586" i="1"/>
  <c r="H1500" i="1"/>
  <c r="H1504" i="1"/>
  <c r="H1508" i="1"/>
  <c r="H1512" i="1"/>
  <c r="H1516" i="1"/>
  <c r="H1520" i="1"/>
  <c r="H1524" i="1"/>
  <c r="H1528" i="1"/>
  <c r="H1532" i="1"/>
  <c r="H1536" i="1"/>
  <c r="H1539" i="1"/>
  <c r="G1541" i="1"/>
  <c r="I1541" i="1" s="1"/>
  <c r="J1541" i="1"/>
  <c r="G1543" i="1"/>
  <c r="I1543" i="1" s="1"/>
  <c r="J1543" i="1"/>
  <c r="G1545" i="1"/>
  <c r="I1545" i="1" s="1"/>
  <c r="J1545" i="1"/>
  <c r="H1549" i="1"/>
  <c r="G1549" i="1"/>
  <c r="I1549" i="1" s="1"/>
  <c r="H1551" i="1"/>
  <c r="G1551" i="1"/>
  <c r="H1553" i="1"/>
  <c r="G1553" i="1"/>
  <c r="I1553" i="1" s="1"/>
  <c r="H1557" i="1"/>
  <c r="G1557" i="1"/>
  <c r="H1559" i="1"/>
  <c r="G1559" i="1"/>
  <c r="H1561" i="1"/>
  <c r="G1561" i="1"/>
  <c r="I1561" i="1" s="1"/>
  <c r="H1563" i="1"/>
  <c r="G1563" i="1"/>
  <c r="G1588" i="1"/>
  <c r="H1627" i="1"/>
  <c r="G1627" i="1"/>
  <c r="G1636" i="1"/>
  <c r="G1640" i="1"/>
  <c r="G1644" i="1"/>
  <c r="G1648" i="1"/>
  <c r="G1652" i="1"/>
  <c r="G1656" i="1"/>
  <c r="G1660" i="1"/>
  <c r="G1664" i="1"/>
  <c r="G1668" i="1"/>
  <c r="G1672" i="1"/>
  <c r="G1676" i="1"/>
  <c r="G1680" i="1"/>
  <c r="G1684" i="1"/>
  <c r="H1499" i="1"/>
  <c r="H1503" i="1"/>
  <c r="H1507" i="1"/>
  <c r="H1511" i="1"/>
  <c r="H1515" i="1"/>
  <c r="H1519" i="1"/>
  <c r="H1523" i="1"/>
  <c r="H1527" i="1"/>
  <c r="H1531" i="1"/>
  <c r="H1535" i="1"/>
  <c r="H1583" i="1"/>
  <c r="G1583" i="1"/>
  <c r="G1592" i="1"/>
  <c r="G1596" i="1"/>
  <c r="G1600" i="1"/>
  <c r="G1604" i="1"/>
  <c r="H1631" i="1"/>
  <c r="G1631" i="1"/>
  <c r="I1548" i="1"/>
  <c r="I1550" i="1"/>
  <c r="I1552" i="1"/>
  <c r="I1554" i="1"/>
  <c r="H1556" i="1"/>
  <c r="G1556" i="1"/>
  <c r="I1558" i="1"/>
  <c r="I1560" i="1"/>
  <c r="I1562" i="1"/>
  <c r="H1564" i="1"/>
  <c r="G1564" i="1"/>
  <c r="I1564" i="1" s="1"/>
  <c r="H1566" i="1"/>
  <c r="G1566" i="1"/>
  <c r="H1568" i="1"/>
  <c r="G1568" i="1"/>
  <c r="I1568" i="1" s="1"/>
  <c r="H1570" i="1"/>
  <c r="G1570" i="1"/>
  <c r="H1574" i="1"/>
  <c r="G1574" i="1"/>
  <c r="I1574" i="1" s="1"/>
  <c r="H1576" i="1"/>
  <c r="G1576" i="1"/>
  <c r="H1579" i="1"/>
  <c r="G1579" i="1"/>
  <c r="I1579" i="1" s="1"/>
  <c r="H1581" i="1"/>
  <c r="G1581" i="1"/>
  <c r="H1587" i="1"/>
  <c r="G1587"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H1591" i="1"/>
  <c r="G1591" i="1"/>
  <c r="H1595" i="1"/>
  <c r="G1595" i="1"/>
  <c r="H1599" i="1"/>
  <c r="G1599" i="1"/>
  <c r="H1603" i="1"/>
  <c r="G1603" i="1"/>
  <c r="H1607" i="1"/>
  <c r="G1607" i="1"/>
  <c r="H1611" i="1"/>
  <c r="G1611" i="1"/>
  <c r="H1615" i="1"/>
  <c r="G1615" i="1"/>
  <c r="H1619" i="1"/>
  <c r="G1619" i="1"/>
  <c r="H1623" i="1"/>
  <c r="G1623" i="1"/>
  <c r="H336" i="9"/>
  <c r="E177" i="5"/>
  <c r="F134" i="4"/>
  <c r="F153" i="4"/>
  <c r="H24" i="9"/>
  <c r="G24" i="9"/>
  <c r="F231" i="4"/>
  <c r="D230" i="4"/>
  <c r="E308" i="4"/>
  <c r="D321" i="4"/>
  <c r="F336" i="4"/>
  <c r="D373" i="4"/>
  <c r="F388" i="4"/>
  <c r="D466" i="4"/>
  <c r="F473" i="4"/>
  <c r="F523" i="4"/>
  <c r="D522" i="4"/>
  <c r="G338" i="9"/>
  <c r="E338" i="9" s="1"/>
  <c r="B338" i="9" s="1"/>
  <c r="F203" i="5"/>
  <c r="F297" i="5"/>
  <c r="D296" i="5"/>
  <c r="D141" i="6"/>
  <c r="F115" i="6"/>
  <c r="D114" i="6"/>
  <c r="D43" i="4"/>
  <c r="F112" i="4"/>
  <c r="F154" i="4"/>
  <c r="E164" i="4"/>
  <c r="D160" i="1" s="1"/>
  <c r="E522" i="4"/>
  <c r="D516" i="1" s="1"/>
  <c r="D584" i="4"/>
  <c r="F589" i="4"/>
  <c r="F603" i="4"/>
  <c r="D597" i="4"/>
  <c r="G337" i="9"/>
  <c r="E337" i="9" s="1"/>
  <c r="B337" i="9" s="1"/>
  <c r="F197" i="5"/>
  <c r="F5" i="6"/>
  <c r="E141" i="6"/>
  <c r="D44" i="8"/>
  <c r="G343" i="9" s="1"/>
  <c r="E343" i="9" s="1"/>
  <c r="F64" i="4"/>
  <c r="F68" i="4"/>
  <c r="F126" i="4"/>
  <c r="F165" i="4"/>
  <c r="D164" i="4"/>
  <c r="F216" i="4"/>
  <c r="E230" i="4"/>
  <c r="D226" i="1" s="1"/>
  <c r="F393" i="4"/>
  <c r="F485" i="4"/>
  <c r="D479" i="4"/>
  <c r="E491" i="4"/>
  <c r="D485" i="1" s="1"/>
  <c r="F76" i="5"/>
  <c r="D70" i="5"/>
  <c r="H314" i="9"/>
  <c r="E88" i="5"/>
  <c r="F120" i="5"/>
  <c r="D119" i="5"/>
  <c r="F147" i="5"/>
  <c r="F171" i="5"/>
  <c r="F83" i="4"/>
  <c r="D82" i="4"/>
  <c r="F107" i="4"/>
  <c r="D106" i="4"/>
  <c r="F141" i="4"/>
  <c r="D140" i="4"/>
  <c r="F202" i="4"/>
  <c r="F262" i="4"/>
  <c r="D273" i="4"/>
  <c r="F310" i="4"/>
  <c r="D309" i="4"/>
  <c r="F362" i="4"/>
  <c r="D361" i="4"/>
  <c r="F648" i="4"/>
  <c r="D431" i="4"/>
  <c r="F497" i="4"/>
  <c r="D491" i="4"/>
  <c r="D571" i="4"/>
  <c r="D629" i="4"/>
  <c r="F8" i="5"/>
  <c r="D7" i="5"/>
  <c r="D178" i="5"/>
  <c r="F181" i="5"/>
  <c r="F237" i="5"/>
  <c r="D219" i="5"/>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208" i="9"/>
  <c r="E208" i="9" s="1"/>
  <c r="B208" i="9" s="1"/>
  <c r="G178" i="9"/>
  <c r="E178" i="9" s="1"/>
  <c r="B178" i="9" s="1"/>
  <c r="G176" i="9"/>
  <c r="E176" i="9" s="1"/>
  <c r="B176" i="9" s="1"/>
  <c r="G174" i="9"/>
  <c r="E174" i="9" s="1"/>
  <c r="B174" i="9" s="1"/>
  <c r="G209" i="9"/>
  <c r="E209" i="9" s="1"/>
  <c r="B209" i="9" s="1"/>
  <c r="G210" i="9"/>
  <c r="E210" i="9" s="1"/>
  <c r="B210" i="9" s="1"/>
  <c r="G179" i="9"/>
  <c r="E179" i="9" s="1"/>
  <c r="B179" i="9" s="1"/>
  <c r="G177" i="9"/>
  <c r="E177" i="9" s="1"/>
  <c r="B177" i="9" s="1"/>
  <c r="G175" i="9"/>
  <c r="E175" i="9" s="1"/>
  <c r="B175" i="9" s="1"/>
  <c r="I10" i="9"/>
  <c r="F45" i="5"/>
  <c r="F89" i="5"/>
  <c r="F260" i="5"/>
  <c r="F10" i="6"/>
  <c r="F94" i="6"/>
  <c r="B67" i="9"/>
  <c r="B74" i="9"/>
  <c r="B82" i="9"/>
  <c r="B90" i="9"/>
  <c r="B98" i="9"/>
  <c r="B106" i="9"/>
  <c r="B114" i="9"/>
  <c r="B122" i="9"/>
  <c r="G211" i="9"/>
  <c r="E211" i="9" s="1"/>
  <c r="B211" i="9" s="1"/>
  <c r="E156" i="9"/>
  <c r="B156" i="9" s="1"/>
  <c r="G316" i="9"/>
  <c r="G315" i="9"/>
  <c r="E314" i="9"/>
  <c r="B314" i="9" s="1"/>
  <c r="H316" i="9"/>
  <c r="H315" i="9"/>
  <c r="B66" i="9"/>
  <c r="B70" i="9"/>
  <c r="B78" i="9"/>
  <c r="B86" i="9"/>
  <c r="B94" i="9"/>
  <c r="B102" i="9"/>
  <c r="B110" i="9"/>
  <c r="B118" i="9"/>
  <c r="B126" i="9"/>
  <c r="L207" i="9"/>
  <c r="F207" i="9" s="1"/>
  <c r="E134" i="9"/>
  <c r="B134" i="9" s="1"/>
  <c r="B139" i="9"/>
  <c r="B143" i="9"/>
  <c r="B147" i="9"/>
  <c r="B151" i="9"/>
  <c r="B155" i="9"/>
  <c r="B272" i="9"/>
  <c r="B236" i="9"/>
  <c r="B264" i="9"/>
  <c r="E318" i="9"/>
  <c r="B318" i="9" s="1"/>
  <c r="F245" i="9"/>
  <c r="B245" i="9" s="1"/>
  <c r="B250" i="9"/>
  <c r="B258" i="9"/>
  <c r="F261" i="9"/>
  <c r="B261" i="9" s="1"/>
  <c r="B266" i="9"/>
  <c r="B274" i="9"/>
  <c r="B282" i="9"/>
  <c r="B290" i="9"/>
  <c r="F298" i="9"/>
  <c r="B328" i="9"/>
  <c r="B341" i="9"/>
  <c r="F342" i="9"/>
  <c r="I1569" i="1" l="1"/>
  <c r="C1538" i="1"/>
  <c r="H33" i="3"/>
  <c r="D1555" i="1"/>
  <c r="E5" i="7"/>
  <c r="I30" i="3"/>
  <c r="D1510" i="1"/>
  <c r="I1557" i="1"/>
  <c r="G1540" i="1"/>
  <c r="F255" i="5"/>
  <c r="H1259" i="1"/>
  <c r="G1259" i="1"/>
  <c r="E251" i="5"/>
  <c r="F251" i="5" s="1"/>
  <c r="F12" i="5"/>
  <c r="E7" i="5"/>
  <c r="I22" i="3" s="1"/>
  <c r="G1017" i="1"/>
  <c r="E316" i="9"/>
  <c r="B316" i="9" s="1"/>
  <c r="G1050" i="1"/>
  <c r="F228" i="9"/>
  <c r="B228" i="9" s="1"/>
  <c r="E360" i="4"/>
  <c r="E417" i="4" s="1"/>
  <c r="D412" i="1" s="1"/>
  <c r="H642" i="1"/>
  <c r="G642" i="1"/>
  <c r="H421" i="1"/>
  <c r="G421" i="1"/>
  <c r="E24" i="9"/>
  <c r="B24" i="9" s="1"/>
  <c r="E6" i="4"/>
  <c r="D2" i="1" s="1"/>
  <c r="G57" i="1"/>
  <c r="H57" i="1"/>
  <c r="H1628" i="1"/>
  <c r="G1628" i="1"/>
  <c r="I40" i="3"/>
  <c r="C1622" i="1"/>
  <c r="H19" i="9"/>
  <c r="E19" i="9" s="1"/>
  <c r="B19" i="9" s="1"/>
  <c r="E310" i="9"/>
  <c r="B310" i="9" s="1"/>
  <c r="G339" i="9"/>
  <c r="E339" i="9" s="1"/>
  <c r="B339" i="9" s="1"/>
  <c r="F219" i="5"/>
  <c r="C1223" i="1"/>
  <c r="H22" i="3"/>
  <c r="C1012" i="1"/>
  <c r="F491" i="4"/>
  <c r="C485" i="1"/>
  <c r="F361" i="4"/>
  <c r="D360" i="4"/>
  <c r="C356" i="1"/>
  <c r="F273" i="4"/>
  <c r="C269" i="1"/>
  <c r="F479" i="4"/>
  <c r="C473" i="1"/>
  <c r="B343" i="9"/>
  <c r="F584" i="4"/>
  <c r="C578" i="1"/>
  <c r="F141" i="6"/>
  <c r="H31" i="3"/>
  <c r="C1537" i="1"/>
  <c r="F522" i="4"/>
  <c r="C516" i="1"/>
  <c r="F321" i="4"/>
  <c r="C316" i="1"/>
  <c r="E430" i="4"/>
  <c r="F106" i="4"/>
  <c r="C102" i="1"/>
  <c r="F119" i="5"/>
  <c r="C1124" i="1"/>
  <c r="D69" i="5"/>
  <c r="F70" i="5"/>
  <c r="C1075" i="1"/>
  <c r="F164" i="4"/>
  <c r="C160" i="1"/>
  <c r="I31" i="3"/>
  <c r="D1537" i="1"/>
  <c r="F597" i="4"/>
  <c r="C591" i="1"/>
  <c r="F43" i="4"/>
  <c r="D6" i="4"/>
  <c r="C39" i="1"/>
  <c r="G348" i="9"/>
  <c r="E348" i="9" s="1"/>
  <c r="F373" i="4"/>
  <c r="C368" i="1"/>
  <c r="D303" i="1"/>
  <c r="D152" i="4"/>
  <c r="I24" i="3"/>
  <c r="D1181" i="1"/>
  <c r="E422" i="4"/>
  <c r="B207" i="9"/>
  <c r="F629" i="4"/>
  <c r="C623" i="1"/>
  <c r="D430" i="4"/>
  <c r="F431" i="4"/>
  <c r="C425" i="1"/>
  <c r="F309" i="4"/>
  <c r="D308" i="4"/>
  <c r="C304" i="1"/>
  <c r="F114" i="6"/>
  <c r="H30" i="3"/>
  <c r="C1510" i="1"/>
  <c r="F296" i="5"/>
  <c r="C1300" i="1"/>
  <c r="E418" i="4"/>
  <c r="D413" i="1" s="1"/>
  <c r="D355" i="1"/>
  <c r="F230" i="4"/>
  <c r="C226" i="1"/>
  <c r="I1581" i="1"/>
  <c r="I1576" i="1"/>
  <c r="I1570" i="1"/>
  <c r="I1566" i="1"/>
  <c r="I1559" i="1"/>
  <c r="I1551" i="1"/>
  <c r="E315" i="9"/>
  <c r="B315" i="9" s="1"/>
  <c r="G336" i="9"/>
  <c r="E336" i="9" s="1"/>
  <c r="B336" i="9" s="1"/>
  <c r="F178" i="5"/>
  <c r="D177" i="5"/>
  <c r="C1182" i="1"/>
  <c r="F571" i="4"/>
  <c r="D535" i="4"/>
  <c r="C565" i="1"/>
  <c r="F140" i="4"/>
  <c r="C136" i="1"/>
  <c r="F82" i="4"/>
  <c r="C78" i="1"/>
  <c r="E69" i="5"/>
  <c r="D1093" i="1"/>
  <c r="E152" i="4"/>
  <c r="K1481" i="9"/>
  <c r="G344" i="9"/>
  <c r="E344" i="9" s="1"/>
  <c r="B344" i="9" s="1"/>
  <c r="C1621" i="1"/>
  <c r="I39" i="3"/>
  <c r="F466" i="4"/>
  <c r="C460" i="1"/>
  <c r="D1538" i="1" l="1"/>
  <c r="G346" i="9"/>
  <c r="E346" i="9" s="1"/>
  <c r="I33" i="3"/>
  <c r="H1555" i="1"/>
  <c r="G1555" i="1"/>
  <c r="E176" i="5"/>
  <c r="D1180" i="1" s="1"/>
  <c r="I25" i="3"/>
  <c r="D1255" i="1"/>
  <c r="H1255" i="1" s="1"/>
  <c r="D1012" i="1"/>
  <c r="G1012" i="1" s="1"/>
  <c r="F7" i="5"/>
  <c r="I17" i="3"/>
  <c r="H1622" i="1"/>
  <c r="G1622" i="1"/>
  <c r="G460" i="1"/>
  <c r="H460" i="1"/>
  <c r="I23" i="3"/>
  <c r="D1074" i="1"/>
  <c r="E6" i="5"/>
  <c r="G1182" i="1"/>
  <c r="H1182" i="1"/>
  <c r="G226" i="1"/>
  <c r="H226" i="1"/>
  <c r="G1300" i="1"/>
  <c r="H1300" i="1"/>
  <c r="G425" i="1"/>
  <c r="H425" i="1"/>
  <c r="B348" i="9"/>
  <c r="E347" i="9"/>
  <c r="G591" i="1"/>
  <c r="H591" i="1"/>
  <c r="G160" i="1"/>
  <c r="H160" i="1"/>
  <c r="F69" i="5"/>
  <c r="H23" i="3"/>
  <c r="C1074" i="1"/>
  <c r="G316" i="1"/>
  <c r="H316" i="1"/>
  <c r="G1537" i="1"/>
  <c r="H1537" i="1"/>
  <c r="F360" i="4"/>
  <c r="D418" i="4"/>
  <c r="C355" i="1"/>
  <c r="G1223" i="1"/>
  <c r="H1223" i="1"/>
  <c r="E299" i="4"/>
  <c r="I18" i="3"/>
  <c r="D148" i="1"/>
  <c r="H1621" i="1"/>
  <c r="G1621" i="1"/>
  <c r="H11" i="3"/>
  <c r="G1093" i="1"/>
  <c r="H1093" i="1"/>
  <c r="G78" i="1"/>
  <c r="H78" i="1"/>
  <c r="G565" i="1"/>
  <c r="H565" i="1"/>
  <c r="F177" i="5"/>
  <c r="D176" i="5"/>
  <c r="H24" i="3"/>
  <c r="C1181" i="1"/>
  <c r="G304" i="1"/>
  <c r="H304" i="1"/>
  <c r="G39" i="1"/>
  <c r="H39" i="1"/>
  <c r="G1124" i="1"/>
  <c r="H1124" i="1"/>
  <c r="E639" i="4"/>
  <c r="D633" i="1" s="1"/>
  <c r="D424" i="1"/>
  <c r="E640" i="4"/>
  <c r="D634" i="1" s="1"/>
  <c r="E342" i="9"/>
  <c r="G269" i="1"/>
  <c r="H269" i="1"/>
  <c r="G1510" i="1"/>
  <c r="H1510" i="1"/>
  <c r="H9" i="3"/>
  <c r="D417" i="4"/>
  <c r="F308" i="4"/>
  <c r="C303" i="1"/>
  <c r="D639" i="4"/>
  <c r="F430" i="4"/>
  <c r="C424" i="1"/>
  <c r="G368" i="1"/>
  <c r="H368" i="1"/>
  <c r="D422" i="4"/>
  <c r="F6" i="4"/>
  <c r="H17" i="3"/>
  <c r="C2" i="1"/>
  <c r="G1075" i="1"/>
  <c r="H1075" i="1"/>
  <c r="G516" i="1"/>
  <c r="H516" i="1"/>
  <c r="G485" i="1"/>
  <c r="H485" i="1"/>
  <c r="D6" i="5"/>
  <c r="F535" i="4"/>
  <c r="D640" i="4"/>
  <c r="C529" i="1"/>
  <c r="G136" i="1"/>
  <c r="H136" i="1"/>
  <c r="G623" i="1"/>
  <c r="H623" i="1"/>
  <c r="E643" i="4"/>
  <c r="D417" i="1"/>
  <c r="F152" i="4"/>
  <c r="D299" i="4"/>
  <c r="D300" i="4" s="1"/>
  <c r="H18" i="3"/>
  <c r="C148" i="1"/>
  <c r="G102" i="1"/>
  <c r="H102" i="1"/>
  <c r="G578" i="1"/>
  <c r="H578" i="1"/>
  <c r="G473" i="1"/>
  <c r="H473" i="1"/>
  <c r="G356" i="1"/>
  <c r="H356" i="1"/>
  <c r="E345" i="9" l="1"/>
  <c r="I10" i="3" s="1"/>
  <c r="B346" i="9"/>
  <c r="G1538" i="1"/>
  <c r="H1538" i="1"/>
  <c r="G1255" i="1"/>
  <c r="H1012" i="1"/>
  <c r="C296" i="1"/>
  <c r="D637" i="1"/>
  <c r="G529" i="1"/>
  <c r="H529" i="1"/>
  <c r="F639" i="4"/>
  <c r="C633" i="1"/>
  <c r="K3" i="9"/>
  <c r="I9" i="3"/>
  <c r="F418" i="4"/>
  <c r="C413" i="1"/>
  <c r="G148" i="1"/>
  <c r="H148" i="1"/>
  <c r="F640" i="4"/>
  <c r="C634" i="1"/>
  <c r="D643" i="4"/>
  <c r="D424" i="4"/>
  <c r="F422" i="4"/>
  <c r="C417" i="1"/>
  <c r="G303" i="1"/>
  <c r="H303" i="1"/>
  <c r="F176" i="5"/>
  <c r="C1180" i="1"/>
  <c r="N3" i="9"/>
  <c r="I11" i="3"/>
  <c r="H2" i="1"/>
  <c r="G2" i="1"/>
  <c r="G424" i="1"/>
  <c r="H424" i="1"/>
  <c r="E301" i="4"/>
  <c r="D297" i="1" s="1"/>
  <c r="E423" i="4"/>
  <c r="D295" i="1"/>
  <c r="E300" i="4"/>
  <c r="D296" i="1" s="1"/>
  <c r="G1074" i="1"/>
  <c r="H1074" i="1"/>
  <c r="D301" i="4"/>
  <c r="F299" i="4"/>
  <c r="D423" i="4"/>
  <c r="C295" i="1"/>
  <c r="G306" i="9"/>
  <c r="E306" i="9" s="1"/>
  <c r="B306" i="9" s="1"/>
  <c r="G299" i="9"/>
  <c r="F6" i="5"/>
  <c r="C1011" i="1"/>
  <c r="F417" i="4"/>
  <c r="C412" i="1"/>
  <c r="G1181" i="1"/>
  <c r="H1181" i="1"/>
  <c r="G355" i="1"/>
  <c r="H355" i="1"/>
  <c r="H299" i="9"/>
  <c r="D1011" i="1"/>
  <c r="E299" i="9" l="1"/>
  <c r="B299" i="9" s="1"/>
  <c r="C419" i="1"/>
  <c r="G412" i="1"/>
  <c r="H412" i="1"/>
  <c r="D425" i="4"/>
  <c r="F423" i="4"/>
  <c r="D644" i="4"/>
  <c r="C418" i="1"/>
  <c r="G20" i="9"/>
  <c r="G1180" i="1"/>
  <c r="H1180" i="1"/>
  <c r="G417" i="1"/>
  <c r="H417" i="1"/>
  <c r="G634" i="1"/>
  <c r="H634" i="1"/>
  <c r="G413" i="1"/>
  <c r="H413" i="1"/>
  <c r="G633" i="1"/>
  <c r="H633" i="1"/>
  <c r="G296" i="1"/>
  <c r="H296" i="1"/>
  <c r="F301" i="4"/>
  <c r="C297" i="1"/>
  <c r="H8" i="3"/>
  <c r="G1011" i="1"/>
  <c r="H1011" i="1"/>
  <c r="G295" i="1"/>
  <c r="H295" i="1"/>
  <c r="E644" i="4"/>
  <c r="E425" i="4"/>
  <c r="D420" i="1" s="1"/>
  <c r="D418" i="1"/>
  <c r="H20" i="9"/>
  <c r="E424" i="4"/>
  <c r="D645" i="4"/>
  <c r="F643" i="4"/>
  <c r="C637" i="1"/>
  <c r="F300" i="4"/>
  <c r="C639" i="1" l="1"/>
  <c r="D419" i="1"/>
  <c r="H419" i="1" s="1"/>
  <c r="E646" i="4"/>
  <c r="D638" i="1"/>
  <c r="E645" i="4"/>
  <c r="E20" i="9"/>
  <c r="B20" i="9" s="1"/>
  <c r="F425" i="4"/>
  <c r="C420" i="1"/>
  <c r="F424" i="4"/>
  <c r="M3" i="9"/>
  <c r="G418" i="1"/>
  <c r="H418" i="1"/>
  <c r="G637" i="1"/>
  <c r="H637" i="1"/>
  <c r="G297" i="1"/>
  <c r="H297" i="1"/>
  <c r="D646" i="4"/>
  <c r="F644" i="4"/>
  <c r="C638" i="1"/>
  <c r="D650" i="4" l="1"/>
  <c r="F646" i="4"/>
  <c r="C640" i="1"/>
  <c r="E650" i="4"/>
  <c r="D640" i="1"/>
  <c r="G419" i="1"/>
  <c r="G334" i="9"/>
  <c r="H334" i="9"/>
  <c r="E649" i="4"/>
  <c r="D639" i="1"/>
  <c r="G639" i="1" s="1"/>
  <c r="D649" i="4"/>
  <c r="G638" i="1"/>
  <c r="H638" i="1"/>
  <c r="G420" i="1"/>
  <c r="H420" i="1"/>
  <c r="F645" i="4"/>
  <c r="H639" i="1" l="1"/>
  <c r="I20" i="3"/>
  <c r="D644" i="1"/>
  <c r="I19" i="3"/>
  <c r="D643" i="1"/>
  <c r="H7" i="3" s="1"/>
  <c r="G640" i="1"/>
  <c r="H640" i="1"/>
  <c r="F649" i="4"/>
  <c r="H19" i="3"/>
  <c r="C643" i="1"/>
  <c r="G297" i="9"/>
  <c r="E297" i="9" s="1"/>
  <c r="B297" i="9" s="1"/>
  <c r="E334" i="9"/>
  <c r="F650" i="4"/>
  <c r="H20" i="3"/>
  <c r="C644" i="1"/>
  <c r="G644" i="1" l="1"/>
  <c r="H644" i="1"/>
  <c r="G643" i="1"/>
  <c r="H643" i="1"/>
  <c r="B334" i="9"/>
  <c r="E298" i="9"/>
  <c r="I8" i="3" s="1"/>
  <c r="J3" i="9"/>
  <c r="L293" i="9" l="1"/>
  <c r="F293" i="9" s="1"/>
  <c r="H295" i="9"/>
  <c r="G295" i="9"/>
  <c r="H18" i="9"/>
  <c r="G18" i="9"/>
  <c r="G17" i="9"/>
  <c r="L16" i="9"/>
  <c r="H15" i="9"/>
  <c r="J5" i="9"/>
  <c r="K5" i="9"/>
  <c r="J10" i="9"/>
  <c r="M16" i="9"/>
  <c r="G22" i="9"/>
  <c r="K10" i="9"/>
  <c r="G16" i="9"/>
  <c r="H21" i="9"/>
  <c r="I9" i="9"/>
  <c r="G15" i="9"/>
  <c r="K7" i="9"/>
  <c r="I8" i="9"/>
  <c r="I13" i="9"/>
  <c r="I6" i="9"/>
  <c r="K12" i="9"/>
  <c r="J6" i="9"/>
  <c r="I11" i="9"/>
  <c r="H17" i="9"/>
  <c r="K6" i="9"/>
  <c r="J11" i="9"/>
  <c r="I17" i="9"/>
  <c r="H22" i="9"/>
  <c r="I5" i="9"/>
  <c r="K11" i="9"/>
  <c r="H16" i="9"/>
  <c r="J12" i="9"/>
  <c r="J8" i="9"/>
  <c r="J17" i="9"/>
  <c r="K8" i="9"/>
  <c r="J13" i="9"/>
  <c r="I7" i="9"/>
  <c r="K13" i="9"/>
  <c r="J7" i="9"/>
  <c r="I12" i="9"/>
  <c r="J9" i="9"/>
  <c r="K9" i="9"/>
  <c r="L15" i="9"/>
  <c r="G21" i="9"/>
  <c r="M15" i="9"/>
  <c r="E295" i="9" l="1"/>
  <c r="E21" i="9"/>
  <c r="B21" i="9" s="1"/>
  <c r="E15" i="9"/>
  <c r="E18" i="9"/>
  <c r="B18" i="9" s="1"/>
  <c r="E5" i="9"/>
  <c r="B5" i="9" s="1"/>
  <c r="E12" i="9"/>
  <c r="B12" i="9" s="1"/>
  <c r="F15" i="9"/>
  <c r="E8" i="9"/>
  <c r="B8" i="9" s="1"/>
  <c r="E7" i="9"/>
  <c r="B7" i="9" s="1"/>
  <c r="E16" i="9"/>
  <c r="E10" i="9"/>
  <c r="B10" i="9" s="1"/>
  <c r="F16" i="9"/>
  <c r="B295" i="9"/>
  <c r="E23" i="9"/>
  <c r="I7" i="3" s="1"/>
  <c r="E6" i="9"/>
  <c r="B6" i="9" s="1"/>
  <c r="E17" i="9"/>
  <c r="B17" i="9" s="1"/>
  <c r="E11" i="9"/>
  <c r="B11" i="9" s="1"/>
  <c r="E13" i="9"/>
  <c r="B13" i="9" s="1"/>
  <c r="E9" i="9"/>
  <c r="B9" i="9" s="1"/>
  <c r="E22" i="9"/>
  <c r="B22" i="9" s="1"/>
  <c r="B293" i="9"/>
  <c r="F23" i="9"/>
  <c r="B15" i="9" l="1"/>
  <c r="B16" i="9"/>
  <c r="E14" i="9"/>
  <c r="I13" i="3" s="1"/>
  <c r="E4" i="9"/>
  <c r="F14" i="9"/>
  <c r="F3" i="9" s="1"/>
  <c r="E3" i="9" l="1"/>
</calcChain>
</file>

<file path=xl/sharedStrings.xml><?xml version="1.0" encoding="utf-8"?>
<sst xmlns="http://schemas.openxmlformats.org/spreadsheetml/2006/main" count="4733" uniqueCount="3656">
  <si>
    <t>Obveznik:</t>
  </si>
  <si>
    <t>13070 - Osnovna škola ZADARSKI OTOCI- Zadar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</si>
  <si>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</si>
  <si>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</si>
  <si>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</si>
  <si>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</si>
  <si>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</si>
  <si>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</si>
  <si>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</si>
  <si>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</si>
  <si>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</si>
  <si>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</si>
  <si>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</si>
  <si>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</si>
  <si>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</si>
  <si>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</si>
  <si>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</si>
  <si>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</si>
  <si>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</si>
  <si>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</si>
  <si>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</si>
  <si>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</si>
  <si>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</si>
  <si>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</si>
  <si>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</si>
  <si>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</si>
  <si>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</si>
  <si>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</si>
  <si>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</si>
  <si>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</si>
  <si>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</si>
  <si>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</si>
  <si>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</si>
  <si>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</si>
  <si>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</si>
  <si>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</si>
  <si>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</si>
  <si>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</si>
  <si>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</si>
  <si>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</si>
  <si>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</si>
  <si>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</si>
  <si>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</si>
  <si>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</si>
  <si>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</si>
  <si>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</si>
  <si>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</si>
  <si>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</si>
  <si>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</si>
  <si>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</si>
  <si>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</si>
  <si>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</si>
  <si>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</si>
  <si>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</si>
  <si>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</si>
  <si>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</si>
  <si>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</si>
  <si>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</si>
  <si>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</si>
  <si>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</si>
  <si>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</si>
  <si>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</si>
  <si>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</si>
  <si>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</si>
  <si>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</si>
  <si>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</si>
  <si>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</si>
  <si>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</si>
  <si>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</si>
  <si>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</si>
  <si>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</si>
  <si>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</si>
  <si>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</si>
  <si>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</si>
  <si>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</si>
  <si>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</si>
  <si>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</si>
  <si>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</si>
  <si>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</si>
  <si>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</si>
  <si>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</si>
  <si>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</si>
  <si>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</si>
  <si>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</si>
  <si>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</si>
  <si>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</si>
  <si>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</si>
  <si>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</si>
  <si>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</si>
  <si>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</si>
  <si>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</si>
  <si>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</si>
  <si>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</si>
  <si>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</si>
  <si>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</si>
  <si>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</si>
  <si>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</si>
  <si>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</si>
  <si>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</si>
  <si>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</si>
  <si>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</si>
  <si>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</si>
  <si>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</si>
  <si>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</si>
  <si>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</si>
  <si>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</si>
  <si>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</si>
  <si>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</si>
  <si>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</si>
  <si>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</si>
  <si>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</si>
  <si>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</si>
  <si>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</si>
  <si>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</si>
  <si>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</si>
  <si>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</si>
  <si>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</si>
  <si>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</si>
  <si>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</si>
  <si>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</si>
  <si>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</si>
  <si>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</si>
  <si>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</si>
  <si>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</si>
  <si>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</si>
  <si>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</si>
  <si>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</si>
  <si>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</si>
  <si>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</si>
  <si>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</si>
  <si>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</si>
  <si>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</si>
  <si>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</si>
  <si>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</si>
  <si>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</si>
  <si>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</si>
  <si>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</si>
  <si>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</si>
  <si>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</si>
  <si>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</si>
  <si>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</si>
  <si>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</si>
  <si>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</si>
  <si>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</si>
  <si>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</si>
  <si>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</si>
  <si>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</si>
  <si>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</si>
  <si>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</si>
  <si>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</si>
  <si>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</si>
  <si>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</si>
  <si>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</si>
  <si>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</si>
  <si>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</si>
  <si>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</si>
  <si>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</si>
  <si>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</si>
  <si>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</si>
  <si>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</si>
  <si>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</si>
  <si>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</si>
  <si>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</si>
  <si>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</si>
  <si>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</si>
  <si>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</si>
  <si>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</si>
  <si>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</si>
  <si>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</si>
  <si>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</si>
  <si>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</si>
  <si>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</si>
  <si>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</si>
  <si>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</si>
  <si>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</si>
  <si>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</si>
  <si>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</si>
  <si>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</si>
  <si>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</si>
  <si>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</si>
  <si>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</si>
  <si>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</si>
  <si>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</si>
  <si>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</si>
  <si>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</si>
  <si>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</si>
  <si>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</si>
  <si>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</si>
  <si>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</si>
  <si>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</si>
  <si>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</si>
  <si>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</si>
  <si>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</si>
  <si>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</si>
  <si>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</si>
  <si>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</si>
  <si>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</si>
  <si>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</si>
  <si>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</si>
  <si>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</si>
  <si>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</si>
  <si>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</si>
  <si>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</si>
  <si>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</si>
  <si>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</si>
  <si>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</si>
  <si>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</si>
  <si>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</si>
  <si>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</si>
  <si>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</si>
  <si>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</si>
  <si>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</si>
  <si>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</si>
  <si>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</si>
  <si>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</si>
  <si>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</si>
  <si>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</si>
  <si>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</si>
  <si>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</si>
  <si>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</si>
  <si>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</si>
  <si>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</si>
  <si>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</si>
  <si>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</si>
  <si>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</si>
  <si>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</si>
  <si>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</si>
  <si>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</si>
  <si>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</si>
  <si>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</si>
  <si>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</si>
  <si>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</si>
  <si>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</si>
  <si>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</si>
  <si>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</si>
  <si>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</si>
  <si>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</si>
  <si>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</si>
  <si>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</si>
  <si>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</si>
  <si>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</si>
  <si>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</si>
  <si>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</si>
  <si>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</si>
  <si>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</si>
  <si>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</si>
  <si>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</si>
  <si>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</si>
  <si>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</si>
  <si>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</si>
  <si>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</si>
  <si>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</si>
  <si>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</si>
  <si>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</si>
  <si>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</si>
  <si>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</si>
  <si>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</si>
  <si>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</si>
  <si>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</si>
  <si>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</si>
  <si>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</si>
  <si>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</si>
  <si>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</si>
  <si>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</si>
  <si>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</si>
  <si>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</si>
  <si>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</si>
  <si>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</si>
  <si>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</si>
  <si>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</si>
  <si>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</si>
  <si>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</si>
  <si>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</si>
  <si>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</si>
  <si>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</si>
  <si>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</si>
  <si>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</si>
  <si>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</si>
  <si>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</si>
  <si>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</si>
  <si>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</si>
  <si>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</si>
  <si>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</si>
  <si>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</si>
  <si>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</si>
  <si>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</si>
  <si>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</si>
  <si>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</si>
  <si>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</si>
  <si>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</si>
  <si>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</si>
  <si>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</si>
  <si>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</si>
  <si>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</si>
  <si>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</si>
  <si>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</si>
  <si>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</si>
  <si>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</si>
  <si>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</si>
  <si>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</si>
  <si>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</si>
  <si>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</si>
  <si>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</si>
  <si>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</si>
  <si>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</si>
  <si>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</si>
  <si>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</si>
  <si>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</si>
  <si>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</si>
  <si>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</si>
  <si>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</si>
  <si>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</si>
  <si>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</si>
  <si>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</si>
  <si>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</si>
  <si>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</si>
  <si>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</si>
  <si>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</si>
  <si>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</si>
  <si>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</si>
  <si>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</si>
  <si>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</si>
  <si>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</si>
  <si>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</si>
  <si>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</si>
  <si>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</si>
  <si>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</si>
  <si>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</si>
  <si>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</si>
  <si>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</si>
  <si>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</si>
  <si>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</si>
  <si>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</si>
  <si>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</si>
  <si>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</si>
  <si>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</si>
  <si>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</si>
  <si>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</si>
  <si>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</si>
  <si>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</si>
  <si>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</si>
  <si>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</si>
  <si>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</si>
  <si>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</si>
  <si>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</si>
  <si>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</si>
  <si>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</si>
  <si>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</si>
  <si>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</si>
  <si>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</si>
  <si>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</si>
  <si>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</si>
  <si>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</si>
  <si>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</si>
  <si>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</si>
  <si>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</si>
  <si>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</si>
  <si>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</si>
  <si>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</si>
  <si>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</si>
  <si>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</si>
  <si>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</si>
  <si>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</si>
  <si>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</si>
  <si>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</si>
  <si>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</si>
  <si>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</si>
  <si>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</si>
  <si>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</si>
  <si>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</si>
  <si>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</si>
  <si>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</si>
  <si>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</si>
  <si>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</si>
  <si>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</si>
  <si>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</si>
  <si>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</si>
  <si>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</si>
  <si>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</si>
  <si>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</si>
  <si>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</si>
  <si>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</si>
  <si>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</si>
  <si>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</si>
  <si>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</si>
  <si>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</si>
  <si>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</si>
  <si>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</si>
  <si>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</si>
  <si>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</si>
  <si>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</si>
  <si>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</si>
  <si>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</si>
  <si>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</si>
  <si>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</si>
  <si>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</si>
  <si>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</si>
  <si>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</si>
  <si>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</si>
  <si>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</si>
  <si>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</si>
  <si>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</si>
  <si>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</si>
  <si>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</si>
  <si>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</si>
  <si>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</si>
  <si>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</si>
  <si>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</si>
  <si>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</si>
  <si>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</si>
  <si>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</si>
  <si>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</si>
  <si>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</si>
  <si>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</si>
  <si>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</si>
  <si>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</si>
  <si>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</si>
  <si>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</si>
  <si>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</si>
  <si>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</si>
  <si>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</si>
  <si>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</si>
  <si>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</si>
  <si>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</si>
  <si>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</si>
  <si>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</si>
  <si>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</si>
  <si>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</si>
  <si>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</si>
  <si>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</si>
  <si>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</si>
  <si>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</si>
  <si>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</si>
  <si>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</si>
  <si>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</si>
  <si>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</si>
  <si>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</si>
  <si>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</si>
  <si>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</si>
  <si>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</si>
  <si>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</si>
  <si>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</si>
  <si>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</si>
  <si>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</si>
  <si>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</si>
  <si>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</si>
  <si>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</si>
  <si>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</si>
  <si>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</si>
  <si>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</si>
  <si>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</si>
  <si>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</si>
  <si>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</si>
  <si>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</si>
  <si>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</si>
  <si>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</si>
  <si>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</si>
  <si>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</si>
  <si>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</si>
  <si>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</si>
  <si>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</si>
  <si>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</si>
  <si>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</si>
  <si>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</si>
  <si>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</si>
  <si>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</si>
  <si>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</si>
  <si>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</si>
  <si>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</si>
  <si>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</si>
  <si>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</si>
  <si>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</si>
  <si>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</si>
  <si>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</si>
  <si>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</si>
  <si>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</si>
  <si>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</si>
  <si>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</si>
  <si>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</si>
  <si>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</si>
  <si>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</si>
  <si>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</si>
  <si>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</si>
  <si>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</si>
  <si>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</si>
  <si>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</si>
  <si>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</si>
  <si>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</si>
  <si>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</si>
  <si>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</si>
  <si>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</si>
  <si>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</si>
  <si>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</si>
  <si>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</si>
  <si>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</si>
  <si>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</si>
  <si>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</si>
  <si>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</si>
  <si>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</si>
  <si>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</si>
  <si>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</si>
  <si>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</si>
  <si>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</si>
  <si>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</si>
  <si>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</si>
  <si>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</si>
  <si>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</si>
  <si>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</si>
  <si>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</si>
  <si>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</si>
  <si>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</si>
  <si>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</si>
  <si>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</si>
  <si>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</si>
  <si>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</si>
  <si>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</si>
  <si>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</si>
  <si>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</si>
  <si>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</si>
  <si>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</si>
  <si>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</si>
  <si>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</si>
  <si>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</si>
  <si>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</si>
  <si>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</si>
  <si>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</si>
  <si>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</si>
  <si>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</si>
  <si>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</si>
  <si>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</si>
  <si>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</si>
  <si>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</si>
  <si>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</si>
  <si>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</si>
  <si>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</si>
  <si>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</si>
  <si>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</si>
  <si>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</si>
  <si>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</si>
  <si>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</si>
  <si>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</si>
  <si>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</si>
  <si>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</si>
  <si>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</si>
  <si>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</si>
  <si>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</si>
  <si>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</si>
  <si>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</si>
  <si>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</si>
  <si>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</si>
  <si>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</si>
  <si>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</si>
  <si>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</si>
  <si>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</si>
  <si>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</si>
  <si>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</si>
  <si>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</si>
  <si>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</si>
  <si>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</si>
  <si>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</si>
  <si>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</si>
  <si>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</si>
  <si>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</si>
  <si>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</si>
  <si>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</si>
  <si>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</si>
  <si>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</si>
  <si>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</si>
  <si>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</si>
  <si>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</si>
  <si>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</si>
  <si>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</si>
  <si>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</si>
  <si>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</si>
  <si>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</si>
  <si>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</si>
  <si>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</si>
  <si>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</si>
  <si>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</si>
  <si>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</si>
  <si>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</si>
  <si>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</si>
  <si>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</si>
  <si>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</si>
  <si>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</si>
  <si>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</si>
  <si>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</si>
  <si>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</si>
  <si>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</si>
  <si>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</si>
  <si>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</si>
  <si>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</si>
  <si>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</si>
  <si>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</si>
  <si>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</si>
  <si>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</si>
  <si>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</si>
  <si>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</si>
  <si>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</si>
  <si>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</si>
  <si>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</si>
  <si>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</si>
  <si>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</si>
  <si>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</si>
  <si>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</si>
  <si>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</si>
  <si>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</si>
  <si>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</si>
  <si>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</si>
  <si>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</si>
  <si>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</si>
  <si>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</si>
  <si>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</si>
  <si>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</si>
  <si>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</si>
  <si>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</si>
  <si>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</si>
  <si>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</si>
  <si>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</si>
  <si>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</si>
  <si>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</si>
  <si>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</si>
  <si>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</si>
  <si>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</si>
  <si>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</si>
  <si>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</si>
  <si>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</si>
  <si>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</si>
  <si>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</si>
  <si>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</si>
  <si>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</si>
  <si>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</si>
  <si>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</si>
  <si>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</si>
  <si>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</si>
  <si>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</si>
  <si>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</si>
  <si>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</si>
  <si>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</si>
  <si>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</si>
  <si>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</si>
  <si>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</si>
  <si>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</si>
  <si>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</si>
  <si>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</si>
  <si>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</si>
  <si>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</si>
  <si>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</si>
  <si>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</si>
  <si>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</si>
  <si>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</si>
  <si>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</si>
  <si>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</si>
  <si>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</si>
  <si>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</si>
  <si>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</si>
  <si>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</si>
  <si>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</si>
  <si>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</si>
  <si>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</si>
  <si>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</si>
  <si>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</si>
  <si>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</si>
  <si>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</si>
  <si>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</si>
  <si>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</si>
  <si>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</si>
  <si>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</si>
  <si>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</si>
  <si>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</si>
  <si>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</si>
  <si>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</si>
  <si>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</si>
  <si>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</si>
  <si>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</si>
  <si>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</si>
  <si>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</si>
  <si>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</si>
  <si>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</si>
  <si>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</si>
  <si>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</si>
  <si>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</si>
  <si>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</si>
  <si>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</si>
  <si>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</si>
  <si>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</si>
  <si>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</si>
  <si>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</si>
  <si>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</si>
  <si>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</si>
  <si>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</si>
  <si>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</si>
  <si>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</si>
  <si>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</si>
  <si>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</si>
  <si>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</si>
  <si>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</si>
  <si>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</si>
  <si>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</si>
  <si>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</si>
  <si>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</si>
  <si>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</si>
  <si>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</si>
  <si>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</si>
  <si>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</si>
  <si>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</si>
  <si>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</si>
  <si>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</si>
  <si>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</si>
  <si>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</si>
  <si>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</si>
  <si>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</si>
  <si>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</si>
  <si>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</si>
  <si>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</si>
  <si>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</si>
  <si>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</si>
  <si>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</si>
  <si>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</si>
  <si>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</si>
  <si>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</si>
  <si>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</si>
  <si>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</si>
  <si>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</si>
  <si>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</si>
  <si>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</si>
  <si>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</si>
  <si>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</si>
  <si>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</si>
  <si>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</si>
  <si>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</si>
  <si>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</si>
  <si>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</si>
  <si>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</si>
  <si>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</si>
  <si>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</si>
  <si>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</si>
  <si>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</si>
  <si>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</si>
  <si>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</si>
  <si>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</si>
  <si>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</si>
  <si>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</si>
  <si>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</si>
  <si>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</si>
  <si>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</si>
  <si>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</si>
  <si>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</si>
  <si>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</si>
  <si>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</si>
  <si>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</si>
  <si>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</si>
  <si>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</si>
  <si>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</si>
  <si>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</si>
  <si>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</si>
  <si>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</si>
  <si>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</si>
  <si>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</si>
  <si>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</si>
  <si>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</si>
  <si>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</si>
  <si>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</si>
  <si>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</si>
  <si>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</si>
  <si>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</si>
  <si>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</si>
  <si>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</si>
  <si>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</si>
  <si>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</si>
  <si>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</si>
  <si>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</si>
  <si>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</si>
  <si>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</si>
  <si>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</si>
  <si>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</si>
  <si>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</si>
  <si>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</si>
  <si>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</si>
  <si>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</si>
  <si>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</si>
  <si>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</si>
  <si>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</si>
  <si>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</si>
  <si>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</si>
  <si>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</si>
  <si>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</si>
  <si>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</si>
  <si>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</si>
  <si>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</si>
  <si>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</si>
  <si>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</si>
  <si>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</si>
  <si>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</si>
  <si>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</si>
  <si>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</si>
  <si>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</si>
  <si>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</si>
  <si>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</si>
  <si>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</si>
  <si>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</si>
  <si>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</si>
  <si>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</si>
  <si>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</si>
  <si>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</si>
  <si>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</si>
  <si>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</si>
  <si>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</si>
  <si>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</si>
  <si>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</si>
  <si>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</si>
  <si>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</si>
  <si>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</si>
  <si>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</si>
  <si>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</si>
  <si>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</si>
  <si>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</si>
  <si>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</si>
  <si>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</si>
  <si>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</si>
  <si>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</si>
  <si>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</si>
  <si>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</si>
  <si>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</si>
  <si>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</si>
  <si>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</si>
  <si>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</si>
  <si>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</si>
  <si>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</si>
  <si>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</si>
  <si>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</si>
  <si>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</si>
  <si>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</si>
  <si>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</si>
  <si>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</si>
  <si>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</si>
  <si>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</si>
  <si>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</si>
  <si>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</si>
  <si>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</si>
  <si>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</si>
  <si>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</si>
  <si>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</si>
  <si>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</si>
  <si>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</si>
  <si>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</si>
  <si>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</si>
  <si>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</si>
  <si>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</si>
  <si>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</si>
  <si>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</si>
  <si>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</si>
  <si>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</si>
  <si>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</si>
  <si>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</si>
  <si>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</si>
  <si>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</si>
  <si>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</si>
  <si>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</si>
  <si>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</si>
  <si>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</si>
  <si>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</si>
  <si>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</si>
  <si>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</si>
  <si>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</si>
  <si>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</si>
  <si>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</si>
  <si>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</si>
  <si>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</si>
  <si>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</si>
  <si>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</si>
  <si>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</si>
  <si>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</si>
  <si>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</si>
  <si>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</si>
  <si>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</si>
  <si>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</si>
  <si>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</si>
  <si>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</si>
  <si>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</si>
  <si>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</si>
  <si>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</si>
  <si>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</si>
  <si>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</si>
  <si>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</si>
  <si>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</si>
  <si>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</si>
  <si>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</si>
  <si>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</si>
  <si>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</si>
  <si>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</si>
  <si>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</si>
  <si>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</si>
  <si>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</si>
  <si>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</si>
  <si>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</si>
  <si>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</si>
  <si>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</si>
  <si>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</si>
  <si>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</si>
  <si>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</si>
  <si>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</si>
  <si>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</si>
  <si>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</si>
  <si>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</si>
  <si>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</si>
  <si>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</si>
  <si>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</si>
  <si>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</si>
  <si>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</si>
  <si>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</si>
  <si>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</si>
  <si>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</si>
  <si>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</si>
  <si>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</si>
  <si>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</si>
  <si>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</si>
  <si>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</si>
  <si>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</si>
  <si>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</si>
  <si>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</si>
  <si>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</si>
  <si>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</si>
  <si>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</si>
  <si>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</si>
  <si>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</si>
  <si>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</si>
  <si>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</si>
  <si>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</si>
  <si>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</si>
  <si>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</si>
  <si>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</si>
  <si>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</si>
  <si>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</si>
  <si>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</si>
  <si>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</si>
  <si>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</si>
  <si>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</si>
  <si>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</si>
  <si>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</si>
  <si>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</si>
  <si>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</si>
  <si>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</si>
  <si>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</si>
  <si>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</si>
  <si>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</si>
  <si>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</si>
  <si>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</si>
  <si>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</si>
  <si>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</si>
  <si>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</si>
  <si>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</si>
  <si>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</si>
  <si>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</si>
  <si>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</si>
  <si>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</si>
  <si>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</si>
  <si>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</si>
  <si>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</si>
  <si>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</si>
  <si>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</si>
  <si>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</si>
  <si>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</si>
  <si>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</si>
  <si>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</si>
  <si>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</si>
  <si>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</si>
  <si>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</si>
  <si>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</si>
  <si>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</si>
  <si>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</si>
  <si>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</si>
  <si>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</si>
  <si>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</si>
  <si>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</si>
  <si>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</si>
  <si>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</si>
  <si>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</si>
  <si>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</si>
  <si>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</si>
  <si>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</si>
  <si>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</si>
  <si>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</si>
  <si>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</si>
  <si>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</si>
  <si>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</si>
  <si>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</si>
  <si>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</si>
  <si>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</si>
  <si>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</si>
  <si>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</si>
  <si>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</si>
  <si>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</si>
  <si>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</si>
  <si>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</si>
  <si>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</si>
  <si>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</si>
  <si>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</si>
  <si>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</si>
  <si>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</si>
  <si>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</si>
  <si>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</si>
  <si>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</si>
  <si>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</si>
  <si>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</si>
  <si>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</si>
  <si>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</si>
  <si>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</si>
  <si>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</si>
  <si>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</si>
  <si>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</si>
  <si>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</si>
  <si>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</si>
  <si>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</si>
  <si>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</si>
  <si>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</si>
  <si>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</si>
  <si>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</si>
  <si>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</si>
  <si>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</si>
  <si>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</si>
  <si>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</si>
  <si>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</si>
  <si>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</si>
  <si>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</si>
  <si>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</si>
  <si>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</si>
  <si>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</si>
  <si>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</si>
  <si>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</si>
  <si>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</si>
  <si>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</si>
  <si>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</si>
  <si>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</si>
  <si>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</si>
  <si>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</si>
  <si>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</si>
  <si>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</si>
  <si>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</si>
  <si>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</si>
  <si>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</si>
  <si>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</si>
  <si>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</si>
  <si>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</si>
  <si>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</si>
  <si>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</si>
  <si>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</si>
  <si>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</si>
  <si>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</si>
  <si>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</si>
  <si>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</si>
  <si>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</si>
  <si>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</si>
  <si>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</si>
  <si>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</si>
  <si>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</si>
  <si>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</si>
  <si>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</si>
  <si>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</si>
  <si>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</si>
  <si>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</si>
  <si>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</si>
  <si>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</si>
  <si>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</si>
  <si>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</si>
  <si>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</si>
  <si>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</si>
  <si>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</si>
  <si>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</si>
  <si>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</si>
  <si>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</si>
  <si>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</si>
  <si>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</si>
  <si>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</si>
  <si>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</si>
  <si>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</si>
  <si>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</si>
  <si>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</si>
  <si>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</si>
  <si>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</si>
  <si>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</si>
  <si>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</si>
  <si>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</si>
  <si>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</si>
  <si>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</si>
  <si>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</si>
  <si>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</si>
  <si>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</si>
  <si>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</si>
  <si>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</si>
  <si>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</si>
  <si>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</si>
  <si>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</si>
  <si>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</si>
  <si>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</si>
  <si>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</si>
  <si>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</si>
  <si>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</si>
  <si>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</si>
  <si>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</si>
  <si>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</si>
  <si>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</si>
  <si>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</si>
  <si>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</si>
  <si>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</si>
  <si>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</si>
  <si>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</si>
  <si>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</si>
  <si>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</si>
  <si>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</si>
  <si>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</si>
  <si>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</si>
  <si>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</si>
  <si>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</si>
  <si>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</si>
  <si>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</si>
  <si>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</si>
  <si>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</si>
  <si>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</si>
  <si>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</si>
  <si>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</si>
  <si>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</si>
  <si>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</si>
  <si>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</si>
  <si>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</si>
  <si>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</si>
  <si>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</si>
  <si>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</si>
  <si>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</si>
  <si>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</si>
  <si>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</si>
  <si>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</si>
  <si>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</si>
  <si>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</si>
  <si>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</si>
  <si>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</si>
  <si>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</si>
  <si>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</si>
  <si>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</si>
  <si>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</si>
  <si>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</si>
  <si>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</si>
  <si>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</si>
  <si>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</si>
  <si>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</si>
  <si>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</si>
  <si>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</si>
  <si>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</si>
  <si>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</si>
  <si>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</si>
  <si>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</si>
  <si>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</si>
  <si>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</si>
  <si>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</si>
  <si>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</si>
  <si>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</si>
  <si>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</si>
  <si>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</si>
  <si>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</si>
  <si>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</si>
  <si>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</si>
  <si>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</si>
  <si>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</si>
  <si>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</si>
  <si>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</si>
  <si>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</si>
  <si>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</si>
  <si>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</si>
  <si>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</si>
  <si>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</si>
  <si>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</si>
  <si>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</si>
  <si>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</si>
  <si>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</si>
  <si>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</si>
  <si>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</si>
  <si>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</si>
  <si>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</si>
  <si>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</si>
  <si>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</si>
  <si>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</si>
  <si>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</si>
  <si>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</si>
  <si>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</si>
  <si>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</si>
  <si>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</si>
  <si>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</si>
  <si>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</si>
  <si>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</si>
  <si>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</si>
  <si>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</si>
  <si>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</si>
  <si>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</si>
  <si>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</si>
  <si>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</si>
  <si>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</si>
  <si>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</si>
  <si>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</si>
  <si>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</si>
  <si>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</si>
  <si>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</si>
  <si>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</si>
  <si>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</si>
  <si>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</si>
  <si>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</si>
  <si>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</si>
  <si>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</si>
  <si>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</si>
  <si>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</si>
  <si>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</si>
  <si>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</si>
  <si>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</si>
  <si>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</si>
  <si>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</si>
  <si>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</si>
  <si>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</si>
  <si>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</si>
  <si>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</si>
  <si>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</si>
  <si>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</si>
  <si>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</si>
  <si>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</si>
  <si>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</si>
  <si>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</si>
  <si>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</si>
  <si>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</si>
  <si>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</si>
  <si>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</si>
  <si>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</si>
  <si>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</si>
  <si>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</si>
  <si>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</si>
  <si>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</si>
  <si>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</si>
  <si>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</si>
  <si>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</si>
  <si>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</si>
  <si>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</si>
  <si>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</si>
  <si>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</si>
  <si>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</si>
  <si>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</si>
  <si>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</si>
  <si>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</si>
  <si>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</si>
  <si>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</si>
  <si>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</si>
  <si>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</si>
  <si>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</si>
  <si>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</si>
  <si>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</si>
  <si>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</si>
  <si>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</si>
  <si>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</si>
  <si>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</si>
  <si>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</si>
  <si>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</si>
  <si>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</si>
  <si>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</si>
  <si>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</si>
  <si>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</si>
  <si>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</si>
  <si>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</si>
  <si>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</si>
  <si>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</si>
  <si>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</si>
  <si>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</si>
  <si>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</si>
  <si>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</si>
  <si>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</si>
  <si>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</si>
  <si>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</si>
  <si>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</si>
  <si>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</si>
  <si>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</si>
  <si>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</si>
  <si>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</si>
  <si>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</si>
  <si>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</si>
  <si>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</si>
  <si>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</si>
  <si>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</si>
  <si>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</si>
  <si>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</si>
  <si>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</si>
  <si>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</si>
  <si>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</si>
  <si>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</si>
  <si>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</si>
  <si>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</si>
  <si>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</si>
  <si>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</si>
  <si>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</si>
  <si>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</si>
  <si>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</si>
  <si>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</si>
  <si>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</si>
  <si>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</si>
  <si>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</si>
  <si>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</si>
  <si>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</si>
  <si>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</si>
  <si>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</si>
  <si>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</si>
  <si>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</si>
  <si>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</si>
  <si>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</si>
  <si>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</si>
  <si>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</si>
  <si>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</si>
  <si>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</si>
  <si>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</si>
  <si>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</si>
  <si>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</si>
  <si>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</si>
  <si>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</si>
  <si>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</si>
  <si>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</si>
  <si>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</si>
  <si>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</si>
  <si>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</si>
  <si>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</si>
  <si>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</si>
  <si>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</si>
  <si>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</si>
  <si>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</si>
  <si>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</si>
  <si>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</si>
  <si>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</si>
  <si>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</si>
  <si>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</si>
  <si>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</si>
  <si>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</si>
  <si>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</si>
  <si>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</si>
  <si>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</si>
  <si>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</si>
  <si>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</si>
  <si>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</si>
  <si>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</si>
  <si>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</si>
  <si>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</si>
  <si>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</si>
  <si>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</si>
  <si>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</si>
  <si>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</si>
  <si>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</si>
  <si>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</si>
  <si>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</si>
  <si>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</si>
  <si>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</si>
  <si>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</si>
  <si>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</si>
  <si>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</si>
  <si>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</si>
  <si>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</si>
  <si>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</si>
  <si>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</si>
  <si>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</si>
  <si>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</si>
  <si>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</si>
  <si>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</si>
  <si>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</si>
  <si>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</si>
  <si>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</si>
  <si>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</si>
  <si>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</si>
  <si>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</si>
  <si>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</si>
  <si>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</si>
  <si>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</si>
  <si>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</si>
  <si>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</si>
  <si>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</si>
  <si>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</si>
  <si>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</si>
  <si>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</si>
  <si>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</si>
  <si>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</si>
  <si>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</si>
  <si>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</si>
  <si>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</si>
  <si>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</si>
  <si>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</si>
  <si>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</si>
  <si>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</si>
  <si>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</si>
  <si>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</si>
  <si>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</si>
  <si>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</si>
  <si>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</si>
  <si>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</si>
  <si>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</si>
  <si>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</si>
  <si>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</si>
  <si>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</si>
  <si>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</si>
  <si>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</si>
  <si>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</si>
  <si>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</si>
  <si>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</si>
  <si>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</si>
  <si>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</si>
  <si>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</si>
  <si>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</si>
  <si>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</si>
  <si>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</si>
  <si>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</si>
  <si>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</si>
  <si>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</si>
  <si>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</si>
  <si>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</si>
  <si>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</si>
  <si>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</si>
  <si>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</si>
  <si>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</si>
  <si>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</si>
  <si>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</si>
  <si>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</si>
  <si>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</si>
  <si>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</si>
  <si>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</si>
  <si>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</si>
  <si>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</si>
  <si>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</si>
  <si>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</si>
  <si>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</si>
  <si>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</si>
  <si>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</si>
  <si>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</si>
  <si>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</si>
  <si>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</si>
  <si>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</si>
  <si>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</si>
  <si>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</si>
  <si>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</si>
  <si>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</si>
  <si>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</si>
  <si>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</si>
  <si>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</si>
  <si>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</si>
  <si>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</si>
  <si>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</si>
  <si>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</si>
  <si>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</si>
  <si>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</si>
  <si>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</si>
  <si>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</si>
  <si>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</si>
  <si>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</si>
  <si>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</si>
  <si>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</si>
  <si>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</si>
  <si>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</si>
  <si>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</si>
  <si>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</si>
  <si>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</si>
  <si>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</si>
  <si>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</si>
  <si>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</si>
  <si>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</si>
  <si>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</si>
  <si>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</si>
  <si>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</si>
  <si>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</si>
  <si>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</si>
  <si>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</si>
  <si>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</si>
  <si>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</si>
  <si>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</si>
  <si>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</si>
  <si>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</si>
  <si>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</si>
  <si>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</si>
  <si>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</si>
  <si>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</si>
  <si>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</si>
  <si>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</si>
  <si>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</si>
  <si>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</si>
  <si>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</si>
  <si>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</si>
  <si>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</si>
  <si>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</si>
  <si>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</si>
  <si>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</si>
  <si>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</si>
  <si>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</si>
  <si>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</si>
  <si>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</si>
  <si>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</si>
  <si>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</si>
  <si>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</si>
  <si>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</si>
  <si>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</si>
  <si>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</si>
  <si>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</si>
  <si>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</si>
  <si>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</si>
  <si>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</si>
  <si>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</si>
  <si>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</si>
  <si>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</si>
  <si>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</si>
  <si>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</si>
  <si>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</si>
  <si>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</si>
  <si>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</si>
  <si>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</si>
  <si>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</si>
  <si>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</si>
  <si>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</si>
  <si>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</si>
  <si>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</si>
  <si>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</si>
  <si>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</si>
  <si>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</si>
  <si>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</si>
  <si>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</si>
  <si>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</si>
  <si>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</si>
  <si>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</si>
  <si>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</si>
  <si>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</si>
  <si>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</si>
  <si>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</si>
  <si>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</si>
  <si>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</si>
  <si>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</si>
  <si>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</si>
  <si>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</si>
  <si>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</si>
  <si>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</si>
  <si>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</si>
  <si>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</si>
  <si>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</si>
  <si>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</si>
  <si>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</si>
  <si>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</si>
  <si>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</si>
  <si>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</si>
  <si>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</si>
  <si>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</si>
  <si>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</si>
  <si>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</si>
  <si>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</si>
  <si>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</si>
  <si>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</si>
  <si>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</si>
  <si>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</si>
  <si>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</si>
  <si>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</si>
  <si>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</si>
  <si>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</si>
  <si>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</si>
  <si>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</si>
  <si>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</si>
  <si>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</si>
  <si>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</si>
  <si>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</si>
  <si>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</si>
  <si>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</si>
  <si>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</si>
  <si>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</si>
  <si>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</si>
  <si>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</si>
  <si>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</si>
  <si>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</si>
  <si>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</si>
  <si>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</si>
  <si>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</si>
  <si>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</si>
  <si>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</si>
  <si>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</si>
  <si>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</si>
  <si>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</si>
  <si>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</si>
  <si>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</si>
  <si>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</si>
  <si>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</si>
  <si>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</si>
  <si>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</si>
  <si>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</si>
  <si>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</si>
  <si>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</si>
  <si>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</si>
  <si>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</si>
  <si>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</si>
  <si>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</si>
  <si>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</si>
  <si>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</si>
  <si>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</si>
  <si>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</si>
  <si>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</si>
  <si>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</si>
  <si>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</si>
  <si>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</si>
  <si>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</si>
  <si>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</si>
  <si>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</si>
  <si>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</si>
  <si>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</si>
  <si>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</si>
  <si>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</si>
  <si>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</si>
  <si>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</si>
  <si>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</si>
  <si>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</si>
  <si>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</si>
  <si>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</si>
  <si>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</si>
  <si>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</si>
  <si>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</si>
  <si>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</si>
  <si>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</si>
  <si>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</si>
  <si>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</si>
  <si>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</si>
  <si>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</si>
  <si>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</si>
  <si>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</si>
  <si>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</si>
  <si>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</si>
  <si>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</si>
  <si>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</si>
  <si>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</si>
  <si>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</si>
  <si>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</si>
  <si>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</si>
  <si>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</si>
  <si>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</si>
  <si>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</si>
  <si>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</si>
  <si>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</si>
  <si>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</si>
  <si>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</si>
  <si>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</si>
  <si>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</si>
  <si>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</si>
  <si>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</si>
  <si>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</si>
  <si>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</si>
  <si>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</si>
  <si>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</si>
  <si>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</si>
  <si>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</si>
  <si>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</si>
  <si>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</si>
  <si>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</si>
  <si>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</si>
  <si>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</si>
  <si>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</si>
  <si>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</si>
  <si>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</si>
  <si>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</si>
  <si>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</si>
  <si>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</si>
  <si>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</si>
  <si>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</si>
  <si>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</si>
  <si>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</si>
  <si>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</si>
  <si>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</si>
  <si>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</si>
  <si>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</si>
  <si>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</si>
  <si>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</si>
  <si>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</si>
  <si>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</si>
  <si>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</si>
  <si>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</si>
  <si>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</si>
  <si>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</si>
  <si>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</si>
  <si>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</si>
  <si>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</si>
  <si>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</si>
  <si>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</si>
  <si>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</si>
  <si>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</si>
  <si>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</si>
  <si>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</si>
  <si>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</si>
  <si>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</si>
  <si>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</si>
  <si>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</si>
  <si>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</si>
  <si>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</si>
  <si>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</si>
  <si>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</si>
  <si>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</si>
  <si>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</si>
  <si>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</si>
  <si>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</si>
  <si>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</si>
  <si>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</si>
  <si>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</si>
  <si>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</si>
  <si>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</si>
  <si>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</si>
  <si>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</si>
  <si>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</si>
  <si>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</si>
  <si>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</si>
  <si>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</si>
  <si>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</si>
  <si>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</si>
  <si>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</si>
  <si>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</si>
  <si>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</si>
  <si>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</si>
  <si>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</si>
  <si>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</si>
  <si>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</si>
  <si>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</si>
  <si>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</si>
  <si>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</si>
  <si>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</si>
  <si>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</si>
  <si>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</si>
  <si>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</si>
  <si>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</si>
  <si>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</si>
  <si>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</si>
  <si>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</si>
  <si>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</si>
  <si>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</si>
  <si>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</si>
  <si>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</si>
  <si>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</si>
  <si>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</si>
  <si>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</si>
  <si>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</si>
  <si>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</si>
  <si>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</si>
  <si>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</si>
  <si>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</si>
  <si>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</si>
  <si>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</si>
  <si>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</si>
  <si>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</si>
  <si>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</si>
  <si>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</si>
  <si>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</si>
  <si>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</si>
  <si>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</si>
  <si>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</si>
  <si>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</si>
  <si>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</si>
  <si>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</si>
  <si>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</si>
  <si>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</si>
  <si>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</si>
  <si>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</si>
  <si>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</si>
  <si>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</si>
  <si>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</si>
  <si>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</si>
  <si>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</si>
  <si>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</si>
  <si>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</si>
  <si>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</si>
  <si>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</si>
  <si>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</si>
  <si>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</si>
  <si>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</si>
  <si>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</si>
  <si>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</si>
  <si>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</si>
  <si>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</si>
  <si>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</si>
  <si>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</si>
  <si>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</si>
  <si>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</si>
  <si>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</si>
  <si>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</si>
  <si>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</si>
  <si>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</si>
  <si>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</si>
  <si>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</si>
  <si>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</si>
  <si>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</si>
  <si>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</si>
  <si>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</si>
  <si>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</si>
  <si>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</si>
  <si>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</si>
  <si>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</si>
  <si>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</si>
  <si>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</si>
  <si>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</si>
  <si>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</si>
  <si>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</si>
  <si>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</si>
  <si>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</si>
  <si>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</si>
  <si>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</si>
  <si>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</si>
  <si>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</si>
  <si>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</si>
  <si>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</si>
  <si>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</si>
  <si>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</si>
  <si>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</si>
  <si>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</si>
  <si>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</si>
  <si>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</si>
  <si>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</si>
  <si>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</si>
  <si>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</si>
  <si>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</si>
  <si>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</si>
  <si>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</si>
  <si>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</si>
  <si>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</si>
  <si>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</si>
  <si>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</si>
  <si>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</si>
  <si>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</si>
  <si>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</si>
  <si>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</si>
  <si>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</si>
  <si>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</si>
  <si>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</si>
  <si>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</si>
  <si>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</si>
  <si>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</si>
  <si>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</si>
  <si>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</si>
  <si>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</si>
  <si>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</si>
  <si>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</si>
  <si>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</si>
  <si>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</si>
  <si>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</si>
  <si>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</si>
  <si>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</si>
  <si>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</si>
  <si>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</si>
  <si>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</si>
  <si>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</si>
  <si>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</si>
  <si>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</si>
  <si>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</si>
  <si>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</si>
  <si>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</si>
  <si>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</si>
  <si>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</si>
  <si>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</si>
  <si>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</si>
  <si>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</si>
  <si>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</si>
  <si>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</si>
  <si>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</si>
  <si>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</si>
  <si>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</si>
  <si>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</si>
  <si>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</si>
  <si>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</si>
  <si>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</si>
  <si>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</si>
  <si>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</si>
  <si>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</si>
  <si>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</si>
  <si>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</si>
  <si>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</si>
  <si>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</si>
  <si>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</si>
  <si>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</si>
  <si>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</si>
  <si>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</si>
  <si>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</si>
  <si>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</si>
  <si>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</si>
  <si>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</si>
  <si>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</si>
  <si>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</si>
  <si>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</si>
  <si>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</si>
  <si>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</si>
  <si>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</si>
  <si>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</si>
  <si>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</si>
  <si>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</si>
  <si>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</si>
  <si>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</si>
  <si>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</si>
  <si>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</si>
  <si>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</si>
  <si>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</si>
  <si>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</si>
  <si>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</si>
  <si>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</si>
  <si>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</si>
  <si>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</si>
  <si>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</si>
  <si>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</si>
  <si>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</si>
  <si>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</si>
  <si>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</si>
  <si>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</si>
  <si>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</si>
  <si>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</si>
  <si>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</si>
  <si>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</si>
  <si>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</si>
  <si>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</si>
  <si>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</si>
  <si>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</si>
  <si>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</si>
  <si>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</si>
  <si>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</si>
  <si>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</si>
  <si>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</si>
  <si>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</si>
  <si>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</si>
  <si>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</si>
  <si>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</si>
  <si>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</si>
  <si>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</si>
  <si>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</si>
  <si>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</si>
  <si>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</si>
  <si>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</si>
  <si>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</si>
  <si>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</si>
  <si>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</si>
  <si>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</si>
  <si>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</si>
  <si>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</si>
  <si>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</si>
  <si>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</si>
  <si>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</si>
  <si>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</si>
  <si>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</si>
  <si>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</si>
  <si>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</si>
  <si>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</si>
  <si>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</si>
  <si>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</si>
  <si>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</si>
  <si>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</si>
  <si>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</si>
  <si>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</si>
  <si>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</si>
  <si>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</si>
  <si>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</si>
  <si>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</si>
  <si>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</si>
  <si>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</si>
  <si>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</si>
  <si>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</si>
  <si>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</si>
  <si>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</si>
  <si>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</si>
  <si>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</si>
  <si>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</si>
  <si>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</si>
  <si>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</si>
  <si>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</si>
  <si>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</si>
  <si>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</si>
  <si>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</si>
  <si>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</si>
  <si>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</si>
  <si>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</si>
  <si>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</si>
  <si>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</si>
  <si>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</si>
  <si>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</si>
  <si>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</si>
  <si>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</si>
  <si>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</si>
  <si>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</si>
  <si>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</si>
  <si>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</si>
  <si>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</si>
  <si>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</si>
  <si>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ZADARSKI OTOCI- Zadar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</si>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</sst>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3291714.55</v>
      </c>
      <c r="D2" s="7">
        <f>'PR-RAS'!E6</f>
        <v>3552835.4800000004</v>
      </c>
      <c r="E2" s="7">
        <v>0</v>
      </c>
      <c r="F2" s="7">
        <v>0</v>
      </c>
      <c r="G2" s="8">
        <f t="shared" ref="G2:G274" si="0">(B2/1000)*(C2*1+D2*2)</f>
        <v>10397.385510000002</v>
      </c>
      <c r="H2" s="8">
        <f t="shared" ref="H2:H274" si="1">ABS(C2-ROUND(C2,0))+ABS(D2-ROUND(D2,0))</f>
        <v>0.93000000063329935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2758020.34</v>
      </c>
      <c r="D45" s="2">
        <f>'PR-RAS'!E49</f>
        <v>2833177.0500000003</v>
      </c>
      <c r="E45" s="2">
        <v>0</v>
      </c>
      <c r="F45" s="2">
        <v>0</v>
      </c>
      <c r="G45" s="3">
        <f t="shared" si="0"/>
        <v>370672.47536000004</v>
      </c>
      <c r="H45" s="3">
        <f t="shared" si="1"/>
        <v>0.39000000013038516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21787.8</v>
      </c>
      <c r="D57" s="2">
        <f>'PR-RAS'!E61</f>
        <v>0</v>
      </c>
      <c r="E57" s="2">
        <v>0</v>
      </c>
      <c r="F57" s="2">
        <v>0</v>
      </c>
      <c r="G57" s="3">
        <f t="shared" si="0"/>
        <v>1220.1168</v>
      </c>
      <c r="H57" s="3">
        <f t="shared" si="1"/>
        <v>0.2000000000007276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21787.8</v>
      </c>
      <c r="D58" s="2">
        <f>'PR-RAS'!E62</f>
        <v>0</v>
      </c>
      <c r="E58" s="2">
        <v>0</v>
      </c>
      <c r="F58" s="2">
        <v>0</v>
      </c>
      <c r="G58" s="3">
        <f t="shared" si="0"/>
        <v>1241.9046000000001</v>
      </c>
      <c r="H58" s="3">
        <f t="shared" si="1"/>
        <v>0.2000000000007276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2632695.64</v>
      </c>
      <c r="D64" s="2">
        <f>'PR-RAS'!E68</f>
        <v>2797160.3400000003</v>
      </c>
      <c r="E64" s="2">
        <v>0</v>
      </c>
      <c r="F64" s="2">
        <v>0</v>
      </c>
      <c r="G64" s="3">
        <f t="shared" si="0"/>
        <v>518302.02816000005</v>
      </c>
      <c r="H64" s="3">
        <f t="shared" si="1"/>
        <v>0.70000000018626451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2628641.9700000002</v>
      </c>
      <c r="D65" s="2">
        <f>'PR-RAS'!E69</f>
        <v>2758407.22</v>
      </c>
      <c r="E65" s="2">
        <v>0</v>
      </c>
      <c r="F65" s="2">
        <v>0</v>
      </c>
      <c r="G65" s="3">
        <f t="shared" si="0"/>
        <v>521309.21024000004</v>
      </c>
      <c r="H65" s="3">
        <f t="shared" si="1"/>
        <v>0.25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4053.67</v>
      </c>
      <c r="D66" s="2">
        <f>'PR-RAS'!E70</f>
        <v>38753.120000000003</v>
      </c>
      <c r="E66" s="2">
        <v>0</v>
      </c>
      <c r="F66" s="2">
        <v>0</v>
      </c>
      <c r="G66" s="3">
        <f t="shared" si="0"/>
        <v>5301.3941500000001</v>
      </c>
      <c r="H66" s="3">
        <f t="shared" si="1"/>
        <v>0.45000000000254659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103536.9</v>
      </c>
      <c r="D73" s="2">
        <f>'PR-RAS'!E77</f>
        <v>36016.71</v>
      </c>
      <c r="E73" s="2">
        <v>0</v>
      </c>
      <c r="F73" s="2">
        <v>0</v>
      </c>
      <c r="G73" s="3">
        <f t="shared" si="0"/>
        <v>12641.063039999999</v>
      </c>
      <c r="H73" s="3">
        <f t="shared" si="1"/>
        <v>0.39000000000669388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14453.03</v>
      </c>
      <c r="D74" s="2">
        <f>'PR-RAS'!E78</f>
        <v>4450.8</v>
      </c>
      <c r="E74" s="2">
        <v>0</v>
      </c>
      <c r="F74" s="2">
        <v>0</v>
      </c>
      <c r="G74" s="3">
        <f t="shared" si="0"/>
        <v>1704.8879899999999</v>
      </c>
      <c r="H74" s="3">
        <f t="shared" si="1"/>
        <v>0.23000000000047294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89083.87</v>
      </c>
      <c r="D76" s="2">
        <f>'PR-RAS'!E80</f>
        <v>31565.91</v>
      </c>
      <c r="E76" s="2">
        <v>0</v>
      </c>
      <c r="F76" s="2">
        <v>0</v>
      </c>
      <c r="G76" s="3">
        <f t="shared" si="0"/>
        <v>11416.176750000001</v>
      </c>
      <c r="H76" s="3">
        <f t="shared" si="1"/>
        <v>0.22000000000480213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2625.42</v>
      </c>
      <c r="D78" s="2">
        <f>'PR-RAS'!E82</f>
        <v>0</v>
      </c>
      <c r="E78" s="2">
        <v>0</v>
      </c>
      <c r="F78" s="2">
        <v>0</v>
      </c>
      <c r="G78" s="3">
        <f t="shared" si="0"/>
        <v>202.15734</v>
      </c>
      <c r="H78" s="3">
        <f t="shared" si="1"/>
        <v>0.42000000000007276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2625.42</v>
      </c>
      <c r="D79" s="2">
        <f>'PR-RAS'!E83</f>
        <v>0</v>
      </c>
      <c r="E79" s="2">
        <v>0</v>
      </c>
      <c r="F79" s="2">
        <v>0</v>
      </c>
      <c r="G79" s="3">
        <f t="shared" si="0"/>
        <v>204.78276</v>
      </c>
      <c r="H79" s="3">
        <f t="shared" si="1"/>
        <v>0.42000000000007276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2625.42</v>
      </c>
      <c r="D81" s="2">
        <f>'PR-RAS'!E85</f>
        <v>0</v>
      </c>
      <c r="E81" s="2">
        <v>0</v>
      </c>
      <c r="F81" s="2">
        <v>0</v>
      </c>
      <c r="G81" s="3">
        <f t="shared" si="0"/>
        <v>210.03360000000001</v>
      </c>
      <c r="H81" s="3">
        <f t="shared" si="1"/>
        <v>0.42000000000007276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146.80000000000001</v>
      </c>
      <c r="D102" s="2">
        <f>'PR-RAS'!E106</f>
        <v>0</v>
      </c>
      <c r="E102" s="2">
        <v>0</v>
      </c>
      <c r="F102" s="2">
        <v>0</v>
      </c>
      <c r="G102" s="3">
        <f t="shared" si="0"/>
        <v>14.826800000000002</v>
      </c>
      <c r="H102" s="3">
        <f t="shared" si="1"/>
        <v>0.19999999999998863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146.80000000000001</v>
      </c>
      <c r="D108" s="2">
        <f>'PR-RAS'!E112</f>
        <v>0</v>
      </c>
      <c r="E108" s="2">
        <v>0</v>
      </c>
      <c r="F108" s="2">
        <v>0</v>
      </c>
      <c r="G108" s="3">
        <f t="shared" si="0"/>
        <v>15.707600000000001</v>
      </c>
      <c r="H108" s="3">
        <f t="shared" si="1"/>
        <v>0.19999999999998863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146.80000000000001</v>
      </c>
      <c r="D113" s="2">
        <f>'PR-RAS'!E117</f>
        <v>0</v>
      </c>
      <c r="E113" s="2">
        <v>0</v>
      </c>
      <c r="F113" s="2">
        <v>0</v>
      </c>
      <c r="G113" s="3">
        <f t="shared" si="0"/>
        <v>16.441600000000001</v>
      </c>
      <c r="H113" s="3">
        <f t="shared" si="1"/>
        <v>0.19999999999998863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36844.910000000003</v>
      </c>
      <c r="D121" s="2">
        <f>'PR-RAS'!E125</f>
        <v>34652.69</v>
      </c>
      <c r="E121" s="2">
        <v>0</v>
      </c>
      <c r="F121" s="2">
        <v>0</v>
      </c>
      <c r="G121" s="3">
        <f t="shared" si="0"/>
        <v>12738.034800000001</v>
      </c>
      <c r="H121" s="3">
        <f t="shared" si="1"/>
        <v>0.39999999999417923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30903.63</v>
      </c>
      <c r="D122" s="2">
        <f>'PR-RAS'!E126</f>
        <v>27272.9</v>
      </c>
      <c r="E122" s="2">
        <v>0</v>
      </c>
      <c r="F122" s="2">
        <v>0</v>
      </c>
      <c r="G122" s="3">
        <f t="shared" si="0"/>
        <v>10339.38103</v>
      </c>
      <c r="H122" s="3">
        <f t="shared" si="1"/>
        <v>0.46999999999752617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30903.63</v>
      </c>
      <c r="D124" s="2">
        <f>'PR-RAS'!E128</f>
        <v>27272.9</v>
      </c>
      <c r="E124" s="2">
        <v>0</v>
      </c>
      <c r="F124" s="2">
        <v>0</v>
      </c>
      <c r="G124" s="3">
        <f t="shared" si="0"/>
        <v>10510.279890000002</v>
      </c>
      <c r="H124" s="3">
        <f t="shared" si="1"/>
        <v>0.46999999999752617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5941.2800000000007</v>
      </c>
      <c r="D125" s="2">
        <f>'PR-RAS'!E129</f>
        <v>7379.79</v>
      </c>
      <c r="E125" s="2">
        <v>0</v>
      </c>
      <c r="F125" s="2">
        <v>0</v>
      </c>
      <c r="G125" s="3">
        <f t="shared" si="0"/>
        <v>2566.9066400000002</v>
      </c>
      <c r="H125" s="3">
        <f t="shared" si="1"/>
        <v>0.49000000000069122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3402.5</v>
      </c>
      <c r="D126" s="2">
        <f>'PR-RAS'!E130</f>
        <v>3440.63</v>
      </c>
      <c r="E126" s="2">
        <v>0</v>
      </c>
      <c r="F126" s="2">
        <v>0</v>
      </c>
      <c r="G126" s="3">
        <f t="shared" si="0"/>
        <v>1285.47</v>
      </c>
      <c r="H126" s="3">
        <f t="shared" si="1"/>
        <v>0.86999999999989086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2538.7800000000002</v>
      </c>
      <c r="D127" s="2">
        <f>'PR-RAS'!E131</f>
        <v>3939.16</v>
      </c>
      <c r="E127" s="2">
        <v>0</v>
      </c>
      <c r="F127" s="2">
        <v>0</v>
      </c>
      <c r="G127" s="3">
        <f t="shared" si="0"/>
        <v>1312.5546000000002</v>
      </c>
      <c r="H127" s="3">
        <f t="shared" si="1"/>
        <v>0.37999999999965439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493382.16000000003</v>
      </c>
      <c r="D130" s="2">
        <f>'PR-RAS'!E134</f>
        <v>685005.74</v>
      </c>
      <c r="E130" s="2">
        <v>0</v>
      </c>
      <c r="F130" s="2">
        <v>0</v>
      </c>
      <c r="G130" s="3">
        <f t="shared" si="0"/>
        <v>240377.77956000002</v>
      </c>
      <c r="H130" s="3">
        <f t="shared" si="1"/>
        <v>0.42000000004190952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493382.16000000003</v>
      </c>
      <c r="D131" s="2">
        <f>'PR-RAS'!E135</f>
        <v>685005.74</v>
      </c>
      <c r="E131" s="2">
        <v>0</v>
      </c>
      <c r="F131" s="2">
        <v>0</v>
      </c>
      <c r="G131" s="3">
        <f t="shared" si="0"/>
        <v>242241.17320000002</v>
      </c>
      <c r="H131" s="3">
        <f t="shared" si="1"/>
        <v>0.42000000004190952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440119.34</v>
      </c>
      <c r="D132" s="2">
        <f>'PR-RAS'!E136</f>
        <v>635536.51</v>
      </c>
      <c r="E132" s="2">
        <v>0</v>
      </c>
      <c r="F132" s="2">
        <v>0</v>
      </c>
      <c r="G132" s="3">
        <f t="shared" si="0"/>
        <v>224166.19916000002</v>
      </c>
      <c r="H132" s="3">
        <f t="shared" si="1"/>
        <v>0.83000000001629815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53262.82</v>
      </c>
      <c r="D133" s="2">
        <f>'PR-RAS'!E137</f>
        <v>49469.23</v>
      </c>
      <c r="E133" s="2">
        <v>0</v>
      </c>
      <c r="F133" s="2">
        <v>0</v>
      </c>
      <c r="G133" s="3">
        <f t="shared" si="0"/>
        <v>20090.568960000001</v>
      </c>
      <c r="H133" s="3">
        <f t="shared" si="1"/>
        <v>0.41000000000349246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694.92</v>
      </c>
      <c r="D136" s="2">
        <f>'PR-RAS'!E140</f>
        <v>0</v>
      </c>
      <c r="E136" s="2">
        <v>0</v>
      </c>
      <c r="F136" s="2">
        <v>0</v>
      </c>
      <c r="G136" s="3">
        <f t="shared" si="0"/>
        <v>93.8142</v>
      </c>
      <c r="H136" s="3">
        <f t="shared" si="1"/>
        <v>8.0000000000040927E-2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694.92</v>
      </c>
      <c r="D147" s="2">
        <f>'PR-RAS'!E151</f>
        <v>0</v>
      </c>
      <c r="E147" s="2">
        <v>0</v>
      </c>
      <c r="F147" s="2">
        <v>0</v>
      </c>
      <c r="G147" s="3">
        <f t="shared" si="0"/>
        <v>101.45831999999999</v>
      </c>
      <c r="H147" s="3">
        <f t="shared" si="1"/>
        <v>8.0000000000040927E-2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3192368.5800000005</v>
      </c>
      <c r="D148" s="2">
        <f>'PR-RAS'!E152</f>
        <v>3700993.63</v>
      </c>
      <c r="E148" s="2">
        <v>0</v>
      </c>
      <c r="F148" s="2">
        <v>0</v>
      </c>
      <c r="G148" s="3">
        <f t="shared" si="0"/>
        <v>1557370.3084799999</v>
      </c>
      <c r="H148" s="3">
        <f t="shared" si="1"/>
        <v>0.78999999957159162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2650763.5100000002</v>
      </c>
      <c r="D149" s="2">
        <f>'PR-RAS'!E153</f>
        <v>3153119.41</v>
      </c>
      <c r="E149" s="2">
        <v>0</v>
      </c>
      <c r="F149" s="2">
        <v>0</v>
      </c>
      <c r="G149" s="3">
        <f t="shared" si="0"/>
        <v>1325636.3448399999</v>
      </c>
      <c r="H149" s="3">
        <f t="shared" si="1"/>
        <v>0.89999999990686774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2202319.69</v>
      </c>
      <c r="D150" s="2">
        <f>'PR-RAS'!E154</f>
        <v>2629232.66</v>
      </c>
      <c r="E150" s="2">
        <v>0</v>
      </c>
      <c r="F150" s="2">
        <v>0</v>
      </c>
      <c r="G150" s="3">
        <f t="shared" si="0"/>
        <v>1111656.96649</v>
      </c>
      <c r="H150" s="3">
        <f t="shared" si="1"/>
        <v>0.64999999990686774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2202319.69</v>
      </c>
      <c r="D151" s="2">
        <f>'PR-RAS'!E155</f>
        <v>2629232.66</v>
      </c>
      <c r="E151" s="2">
        <v>0</v>
      </c>
      <c r="F151" s="2">
        <v>0</v>
      </c>
      <c r="G151" s="3">
        <f t="shared" si="0"/>
        <v>1119117.7515</v>
      </c>
      <c r="H151" s="3">
        <f t="shared" si="1"/>
        <v>0.64999999990686774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93272.89</v>
      </c>
      <c r="D155" s="2">
        <f>'PR-RAS'!E159</f>
        <v>98344.13</v>
      </c>
      <c r="E155" s="2">
        <v>0</v>
      </c>
      <c r="F155" s="2">
        <v>0</v>
      </c>
      <c r="G155" s="3">
        <f t="shared" si="0"/>
        <v>44654.017100000005</v>
      </c>
      <c r="H155" s="3">
        <f t="shared" si="1"/>
        <v>0.24000000000523869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355170.93</v>
      </c>
      <c r="D156" s="2">
        <f>'PR-RAS'!E160</f>
        <v>425542.62</v>
      </c>
      <c r="E156" s="2">
        <v>0</v>
      </c>
      <c r="F156" s="2">
        <v>0</v>
      </c>
      <c r="G156" s="3">
        <f t="shared" si="0"/>
        <v>186969.70634999999</v>
      </c>
      <c r="H156" s="3">
        <f t="shared" si="1"/>
        <v>0.45000000001164153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355170.93</v>
      </c>
      <c r="D158" s="2">
        <f>'PR-RAS'!E162</f>
        <v>425542.62</v>
      </c>
      <c r="E158" s="2">
        <v>0</v>
      </c>
      <c r="F158" s="2">
        <v>0</v>
      </c>
      <c r="G158" s="3">
        <f t="shared" si="0"/>
        <v>189382.21868999998</v>
      </c>
      <c r="H158" s="3">
        <f t="shared" si="1"/>
        <v>0.45000000001164153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438343.29000000004</v>
      </c>
      <c r="D160" s="2">
        <f>'PR-RAS'!E164</f>
        <v>451004.48</v>
      </c>
      <c r="E160" s="2">
        <v>0</v>
      </c>
      <c r="F160" s="2">
        <v>0</v>
      </c>
      <c r="G160" s="3">
        <f t="shared" si="0"/>
        <v>213116.00774999999</v>
      </c>
      <c r="H160" s="3">
        <f t="shared" si="1"/>
        <v>0.77000000001862645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63884.990000000005</v>
      </c>
      <c r="D161" s="2">
        <f>'PR-RAS'!E165</f>
        <v>73699.73000000001</v>
      </c>
      <c r="E161" s="2">
        <v>0</v>
      </c>
      <c r="F161" s="2">
        <v>0</v>
      </c>
      <c r="G161" s="3">
        <f t="shared" si="0"/>
        <v>33805.512000000002</v>
      </c>
      <c r="H161" s="3">
        <f t="shared" si="1"/>
        <v>0.27999999998428393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9761.9699999999993</v>
      </c>
      <c r="D162" s="2">
        <f>'PR-RAS'!E166</f>
        <v>11553.79</v>
      </c>
      <c r="E162" s="2">
        <v>0</v>
      </c>
      <c r="F162" s="2">
        <v>0</v>
      </c>
      <c r="G162" s="3">
        <f t="shared" si="0"/>
        <v>5291.997550000001</v>
      </c>
      <c r="H162" s="3">
        <f t="shared" si="1"/>
        <v>0.23999999999978172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53515.12</v>
      </c>
      <c r="D163" s="2">
        <f>'PR-RAS'!E167</f>
        <v>61613.94</v>
      </c>
      <c r="E163" s="2">
        <v>0</v>
      </c>
      <c r="F163" s="2">
        <v>0</v>
      </c>
      <c r="G163" s="3">
        <f t="shared" si="0"/>
        <v>28632.366000000002</v>
      </c>
      <c r="H163" s="3">
        <f t="shared" si="1"/>
        <v>0.18000000000029104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607.9</v>
      </c>
      <c r="D164" s="2">
        <f>'PR-RAS'!E168</f>
        <v>532</v>
      </c>
      <c r="E164" s="2">
        <v>0</v>
      </c>
      <c r="F164" s="2">
        <v>0</v>
      </c>
      <c r="G164" s="3">
        <f t="shared" si="0"/>
        <v>272.5197</v>
      </c>
      <c r="H164" s="3">
        <f t="shared" si="1"/>
        <v>0.10000000000002274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115131.81999999999</v>
      </c>
      <c r="D166" s="2">
        <f>'PR-RAS'!E170</f>
        <v>92112.22</v>
      </c>
      <c r="E166" s="2">
        <v>0</v>
      </c>
      <c r="F166" s="2">
        <v>0</v>
      </c>
      <c r="G166" s="3">
        <f t="shared" si="0"/>
        <v>49393.782900000006</v>
      </c>
      <c r="H166" s="3">
        <f t="shared" si="1"/>
        <v>0.40000000000873115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22584.63</v>
      </c>
      <c r="D167" s="2">
        <f>'PR-RAS'!E171</f>
        <v>28023.89</v>
      </c>
      <c r="E167" s="2">
        <v>0</v>
      </c>
      <c r="F167" s="2">
        <v>0</v>
      </c>
      <c r="G167" s="3">
        <f t="shared" si="0"/>
        <v>13052.980060000002</v>
      </c>
      <c r="H167" s="3">
        <f t="shared" si="1"/>
        <v>0.47999999999956344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8006.41</v>
      </c>
      <c r="D168" s="2">
        <f>'PR-RAS'!E172</f>
        <v>12034.61</v>
      </c>
      <c r="E168" s="2">
        <v>0</v>
      </c>
      <c r="F168" s="2">
        <v>0</v>
      </c>
      <c r="G168" s="3">
        <f t="shared" si="0"/>
        <v>5356.6302100000003</v>
      </c>
      <c r="H168" s="3">
        <f t="shared" si="1"/>
        <v>0.7999999999992724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78994.080000000002</v>
      </c>
      <c r="D169" s="2">
        <f>'PR-RAS'!E173</f>
        <v>46380.85</v>
      </c>
      <c r="E169" s="2">
        <v>0</v>
      </c>
      <c r="F169" s="2">
        <v>0</v>
      </c>
      <c r="G169" s="3">
        <f t="shared" si="0"/>
        <v>28854.97104</v>
      </c>
      <c r="H169" s="3">
        <f t="shared" si="1"/>
        <v>0.23000000000320142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4494.7700000000004</v>
      </c>
      <c r="D170" s="2">
        <f>'PR-RAS'!E174</f>
        <v>2102.59</v>
      </c>
      <c r="E170" s="2">
        <v>0</v>
      </c>
      <c r="F170" s="2">
        <v>0</v>
      </c>
      <c r="G170" s="3">
        <f t="shared" si="0"/>
        <v>1470.2915500000001</v>
      </c>
      <c r="H170" s="3">
        <f t="shared" si="1"/>
        <v>0.63999999999941792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1051.93</v>
      </c>
      <c r="D171" s="2">
        <f>'PR-RAS'!E175</f>
        <v>1909.88</v>
      </c>
      <c r="E171" s="2">
        <v>0</v>
      </c>
      <c r="F171" s="2">
        <v>0</v>
      </c>
      <c r="G171" s="3">
        <f t="shared" si="0"/>
        <v>828.18730000000016</v>
      </c>
      <c r="H171" s="3">
        <f t="shared" si="1"/>
        <v>0.1899999999998272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1660.4</v>
      </c>
      <c r="E173" s="2">
        <v>0</v>
      </c>
      <c r="F173" s="2">
        <v>0</v>
      </c>
      <c r="G173" s="3">
        <f t="shared" si="0"/>
        <v>571.17759999999998</v>
      </c>
      <c r="H173" s="3">
        <f t="shared" si="1"/>
        <v>0.40000000000009095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240269.96000000002</v>
      </c>
      <c r="D174" s="2">
        <f>'PR-RAS'!E178</f>
        <v>263214.84999999998</v>
      </c>
      <c r="E174" s="2">
        <v>0</v>
      </c>
      <c r="F174" s="2">
        <v>0</v>
      </c>
      <c r="G174" s="3">
        <f t="shared" si="0"/>
        <v>132639.04117999997</v>
      </c>
      <c r="H174" s="3">
        <f t="shared" si="1"/>
        <v>0.19000000000232831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7847.77</v>
      </c>
      <c r="D175" s="2">
        <f>'PR-RAS'!E179</f>
        <v>3695.65</v>
      </c>
      <c r="E175" s="2">
        <v>0</v>
      </c>
      <c r="F175" s="2">
        <v>0</v>
      </c>
      <c r="G175" s="3">
        <f t="shared" si="0"/>
        <v>2651.59818</v>
      </c>
      <c r="H175" s="3">
        <f t="shared" si="1"/>
        <v>0.57999999999947249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9097.0499999999993</v>
      </c>
      <c r="D176" s="2">
        <f>'PR-RAS'!E180</f>
        <v>38346.57</v>
      </c>
      <c r="E176" s="2">
        <v>0</v>
      </c>
      <c r="F176" s="2">
        <v>0</v>
      </c>
      <c r="G176" s="3">
        <f t="shared" si="0"/>
        <v>15013.283249999999</v>
      </c>
      <c r="H176" s="3">
        <f t="shared" si="1"/>
        <v>0.47999999999956344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248.85</v>
      </c>
      <c r="D177" s="2">
        <f>'PR-RAS'!E181</f>
        <v>746.55</v>
      </c>
      <c r="E177" s="2">
        <v>0</v>
      </c>
      <c r="F177" s="2">
        <v>0</v>
      </c>
      <c r="G177" s="3">
        <f t="shared" si="0"/>
        <v>306.58319999999998</v>
      </c>
      <c r="H177" s="3">
        <f t="shared" si="1"/>
        <v>0.60000000000005116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9355.4599999999991</v>
      </c>
      <c r="D178" s="2">
        <f>'PR-RAS'!E182</f>
        <v>9709.5300000000007</v>
      </c>
      <c r="E178" s="2">
        <v>0</v>
      </c>
      <c r="F178" s="2">
        <v>0</v>
      </c>
      <c r="G178" s="3">
        <f t="shared" si="0"/>
        <v>5093.09004</v>
      </c>
      <c r="H178" s="3">
        <f t="shared" si="1"/>
        <v>0.92999999999847205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4234.01</v>
      </c>
      <c r="D179" s="2">
        <f>'PR-RAS'!E183</f>
        <v>7885</v>
      </c>
      <c r="E179" s="2">
        <v>0</v>
      </c>
      <c r="F179" s="2">
        <v>0</v>
      </c>
      <c r="G179" s="3">
        <f t="shared" si="0"/>
        <v>3560.71378</v>
      </c>
      <c r="H179" s="3">
        <f t="shared" si="1"/>
        <v>1.0000000000218279E-2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6840</v>
      </c>
      <c r="D180" s="2">
        <f>'PR-RAS'!E184</f>
        <v>3880</v>
      </c>
      <c r="E180" s="2">
        <v>0</v>
      </c>
      <c r="F180" s="2">
        <v>0</v>
      </c>
      <c r="G180" s="3">
        <f t="shared" si="0"/>
        <v>2613.4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3812.7</v>
      </c>
      <c r="D181" s="2">
        <f>'PR-RAS'!E185</f>
        <v>4404.8500000000004</v>
      </c>
      <c r="E181" s="2">
        <v>0</v>
      </c>
      <c r="F181" s="2">
        <v>0</v>
      </c>
      <c r="G181" s="3">
        <f t="shared" si="0"/>
        <v>2272.0320000000002</v>
      </c>
      <c r="H181" s="3">
        <f t="shared" si="1"/>
        <v>0.4499999999998181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3435.3</v>
      </c>
      <c r="D182" s="2">
        <f>'PR-RAS'!E186</f>
        <v>2708.92</v>
      </c>
      <c r="E182" s="2">
        <v>0</v>
      </c>
      <c r="F182" s="2">
        <v>0</v>
      </c>
      <c r="G182" s="3">
        <f t="shared" si="0"/>
        <v>1602.4183399999999</v>
      </c>
      <c r="H182" s="3">
        <f t="shared" si="1"/>
        <v>0.38000000000010914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195398.82</v>
      </c>
      <c r="D183" s="2">
        <f>'PR-RAS'!E187</f>
        <v>191837.78</v>
      </c>
      <c r="E183" s="2">
        <v>0</v>
      </c>
      <c r="F183" s="2">
        <v>0</v>
      </c>
      <c r="G183" s="3">
        <f t="shared" si="0"/>
        <v>105391.53715999999</v>
      </c>
      <c r="H183" s="3">
        <f t="shared" si="1"/>
        <v>0.39999999999417923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19056.52</v>
      </c>
      <c r="D190" s="2">
        <f>'PR-RAS'!E194</f>
        <v>21977.68</v>
      </c>
      <c r="E190" s="2">
        <v>0</v>
      </c>
      <c r="F190" s="2">
        <v>0</v>
      </c>
      <c r="G190" s="3">
        <f t="shared" si="0"/>
        <v>11909.245320000002</v>
      </c>
      <c r="H190" s="3">
        <f t="shared" si="1"/>
        <v>0.7999999999992724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1127.26</v>
      </c>
      <c r="D191" s="2">
        <f>'PR-RAS'!E195</f>
        <v>1046.6400000000001</v>
      </c>
      <c r="E191" s="2">
        <v>0</v>
      </c>
      <c r="F191" s="2">
        <v>0</v>
      </c>
      <c r="G191" s="3">
        <f t="shared" si="0"/>
        <v>611.90260000000001</v>
      </c>
      <c r="H191" s="3">
        <f t="shared" si="1"/>
        <v>0.61999999999989086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5994.83</v>
      </c>
      <c r="D192" s="2">
        <f>'PR-RAS'!E196</f>
        <v>7803.52</v>
      </c>
      <c r="E192" s="2">
        <v>0</v>
      </c>
      <c r="F192" s="2">
        <v>0</v>
      </c>
      <c r="G192" s="3">
        <f t="shared" si="0"/>
        <v>4125.9571700000006</v>
      </c>
      <c r="H192" s="3">
        <f t="shared" si="1"/>
        <v>0.6499999999996362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3571.19</v>
      </c>
      <c r="D193" s="2">
        <f>'PR-RAS'!E197</f>
        <v>3181.6</v>
      </c>
      <c r="E193" s="2">
        <v>0</v>
      </c>
      <c r="F193" s="2">
        <v>0</v>
      </c>
      <c r="G193" s="3">
        <f t="shared" si="0"/>
        <v>1907.4028799999999</v>
      </c>
      <c r="H193" s="3">
        <f t="shared" si="1"/>
        <v>0.59000000000014552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265.08999999999997</v>
      </c>
      <c r="D194" s="2">
        <f>'PR-RAS'!E198</f>
        <v>300</v>
      </c>
      <c r="E194" s="2">
        <v>0</v>
      </c>
      <c r="F194" s="2">
        <v>0</v>
      </c>
      <c r="G194" s="3">
        <f t="shared" si="0"/>
        <v>166.96236999999999</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5399.32</v>
      </c>
      <c r="D195" s="2">
        <f>'PR-RAS'!E199</f>
        <v>7766.67</v>
      </c>
      <c r="E195" s="2">
        <v>0</v>
      </c>
      <c r="F195" s="2">
        <v>0</v>
      </c>
      <c r="G195" s="3">
        <f t="shared" si="0"/>
        <v>4060.93604</v>
      </c>
      <c r="H195" s="3">
        <f t="shared" si="1"/>
        <v>0.6499999999996362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909.07</v>
      </c>
      <c r="D196" s="2">
        <f>'PR-RAS'!E200</f>
        <v>0</v>
      </c>
      <c r="E196" s="2">
        <v>0</v>
      </c>
      <c r="F196" s="2">
        <v>0</v>
      </c>
      <c r="G196" s="3">
        <f t="shared" si="0"/>
        <v>177.26865000000001</v>
      </c>
      <c r="H196" s="3">
        <f t="shared" si="1"/>
        <v>7.0000000000050022E-2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1789.76</v>
      </c>
      <c r="D197" s="2">
        <f>'PR-RAS'!E201</f>
        <v>1879.25</v>
      </c>
      <c r="E197" s="2">
        <v>0</v>
      </c>
      <c r="F197" s="2">
        <v>0</v>
      </c>
      <c r="G197" s="3">
        <f t="shared" si="0"/>
        <v>1087.4589600000002</v>
      </c>
      <c r="H197" s="3">
        <f t="shared" si="1"/>
        <v>0.49000000000000909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38.85</v>
      </c>
      <c r="D198" s="2">
        <f>'PR-RAS'!E202</f>
        <v>0.11</v>
      </c>
      <c r="E198" s="2">
        <v>0</v>
      </c>
      <c r="F198" s="2">
        <v>0</v>
      </c>
      <c r="G198" s="3">
        <f t="shared" si="0"/>
        <v>7.69679</v>
      </c>
      <c r="H198" s="3">
        <f t="shared" si="1"/>
        <v>0.25999999999999857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38.85</v>
      </c>
      <c r="D212" s="2">
        <f>'PR-RAS'!E216</f>
        <v>0.11</v>
      </c>
      <c r="E212" s="2">
        <v>0</v>
      </c>
      <c r="F212" s="2">
        <v>0</v>
      </c>
      <c r="G212" s="3">
        <f t="shared" si="0"/>
        <v>8.2437699999999996</v>
      </c>
      <c r="H212" s="3">
        <f t="shared" si="1"/>
        <v>0.25999999999999857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38.85</v>
      </c>
      <c r="D215" s="2">
        <f>'PR-RAS'!E219</f>
        <v>0.11</v>
      </c>
      <c r="E215" s="2">
        <v>0</v>
      </c>
      <c r="F215" s="2">
        <v>0</v>
      </c>
      <c r="G215" s="3">
        <f t="shared" si="0"/>
        <v>8.3609799999999996</v>
      </c>
      <c r="H215" s="3">
        <f t="shared" si="1"/>
        <v>0.25999999999999857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101490.64</v>
      </c>
      <c r="D258" s="2">
        <f>'PR-RAS'!E262</f>
        <v>95101.12999999999</v>
      </c>
      <c r="E258" s="2">
        <v>0</v>
      </c>
      <c r="F258" s="2">
        <v>0</v>
      </c>
      <c r="G258" s="3">
        <f t="shared" si="0"/>
        <v>74965.075299999997</v>
      </c>
      <c r="H258" s="3">
        <f t="shared" si="1"/>
        <v>0.48999999999068677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101490.64</v>
      </c>
      <c r="D265" s="2">
        <f>'PR-RAS'!E269</f>
        <v>95101.12999999999</v>
      </c>
      <c r="E265" s="2">
        <v>0</v>
      </c>
      <c r="F265" s="2">
        <v>0</v>
      </c>
      <c r="G265" s="3">
        <f t="shared" si="0"/>
        <v>77006.925599999988</v>
      </c>
      <c r="H265" s="3">
        <f t="shared" si="1"/>
        <v>0.48999999999068677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3605.36</v>
      </c>
      <c r="D266" s="2">
        <f>'PR-RAS'!E270</f>
        <v>3237.15</v>
      </c>
      <c r="E266" s="2">
        <v>0</v>
      </c>
      <c r="F266" s="2">
        <v>0</v>
      </c>
      <c r="G266" s="3">
        <f t="shared" si="0"/>
        <v>2671.1098999999999</v>
      </c>
      <c r="H266" s="3">
        <f t="shared" si="1"/>
        <v>0.51000000000021828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97885.28</v>
      </c>
      <c r="D267" s="2">
        <f>'PR-RAS'!E271</f>
        <v>91863.98</v>
      </c>
      <c r="E267" s="2">
        <v>0</v>
      </c>
      <c r="F267" s="2">
        <v>0</v>
      </c>
      <c r="G267" s="3">
        <f t="shared" si="0"/>
        <v>74909.121840000007</v>
      </c>
      <c r="H267" s="3">
        <f t="shared" si="1"/>
        <v>0.30000000000291038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1732.29</v>
      </c>
      <c r="D269" s="2">
        <f>'PR-RAS'!E273</f>
        <v>1768.5</v>
      </c>
      <c r="E269" s="2">
        <v>0</v>
      </c>
      <c r="F269" s="2">
        <v>0</v>
      </c>
      <c r="G269" s="3">
        <f t="shared" si="0"/>
        <v>1412.1697200000001</v>
      </c>
      <c r="H269" s="3">
        <f t="shared" si="1"/>
        <v>0.78999999999996362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1732.29</v>
      </c>
      <c r="D270" s="2">
        <f>'PR-RAS'!E274</f>
        <v>1768.5</v>
      </c>
      <c r="E270" s="2">
        <v>0</v>
      </c>
      <c r="F270" s="2">
        <v>0</v>
      </c>
      <c r="G270" s="3">
        <f t="shared" si="0"/>
        <v>1417.4390100000001</v>
      </c>
      <c r="H270" s="3">
        <f t="shared" si="1"/>
        <v>0.78999999999996362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1732.29</v>
      </c>
      <c r="D272" s="2">
        <f>'PR-RAS'!E276</f>
        <v>1768.5</v>
      </c>
      <c r="E272" s="2">
        <v>0</v>
      </c>
      <c r="F272" s="2">
        <v>0</v>
      </c>
      <c r="G272" s="3">
        <f t="shared" si="0"/>
        <v>1427.9775900000002</v>
      </c>
      <c r="H272" s="3">
        <f t="shared" si="1"/>
        <v>0.78999999999996362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3192368.5800000005</v>
      </c>
      <c r="D295" s="2">
        <f>'PR-RAS'!E299</f>
        <v>3700993.63</v>
      </c>
      <c r="E295" s="2">
        <v>0</v>
      </c>
      <c r="F295" s="2">
        <v>0</v>
      </c>
      <c r="G295" s="3">
        <f t="shared" si="12"/>
        <v>3114740.6169599998</v>
      </c>
      <c r="H295" s="3">
        <f t="shared" si="13"/>
        <v>0.78999999957159162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99345.969999999274</v>
      </c>
      <c r="D296" s="2">
        <f>'PR-RAS'!E300</f>
        <v>0</v>
      </c>
      <c r="E296" s="2">
        <v>0</v>
      </c>
      <c r="F296" s="2">
        <v>0</v>
      </c>
      <c r="G296" s="3">
        <f t="shared" si="12"/>
        <v>29307.061149999783</v>
      </c>
      <c r="H296" s="3">
        <f t="shared" si="13"/>
        <v>3.0000000726431608E-2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148158.14999999944</v>
      </c>
      <c r="E297" s="2">
        <v>0</v>
      </c>
      <c r="F297" s="2">
        <v>0</v>
      </c>
      <c r="G297" s="3">
        <f t="shared" si="12"/>
        <v>87709.62479999967</v>
      </c>
      <c r="H297" s="3">
        <f t="shared" si="13"/>
        <v>0.14999999944120646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3485.77</v>
      </c>
      <c r="E298" s="2">
        <v>0</v>
      </c>
      <c r="F298" s="2">
        <v>0</v>
      </c>
      <c r="G298" s="3">
        <f t="shared" si="12"/>
        <v>2070.54738</v>
      </c>
      <c r="H298" s="3">
        <f t="shared" si="13"/>
        <v>0.23000000000001819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21025.47</v>
      </c>
      <c r="D299" s="2">
        <f>'PR-RAS'!E303</f>
        <v>0</v>
      </c>
      <c r="E299" s="2">
        <v>0</v>
      </c>
      <c r="F299" s="2">
        <v>0</v>
      </c>
      <c r="G299" s="3">
        <f t="shared" si="12"/>
        <v>6265.5900600000004</v>
      </c>
      <c r="H299" s="3">
        <f t="shared" si="13"/>
        <v>0.47000000000116415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5951.22</v>
      </c>
      <c r="D300" s="2">
        <f>'PR-RAS'!E304</f>
        <v>237607.98</v>
      </c>
      <c r="E300" s="2">
        <v>0</v>
      </c>
      <c r="F300" s="2">
        <v>0</v>
      </c>
      <c r="G300" s="3">
        <f t="shared" si="12"/>
        <v>143868.98681999999</v>
      </c>
      <c r="H300" s="3">
        <f t="shared" si="13"/>
        <v>0.23999999998977728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5951.22</v>
      </c>
      <c r="D301" s="2">
        <f>'PR-RAS'!E305</f>
        <v>11568.7</v>
      </c>
      <c r="E301" s="2">
        <v>0</v>
      </c>
      <c r="F301" s="2">
        <v>0</v>
      </c>
      <c r="G301" s="3">
        <f t="shared" si="12"/>
        <v>8726.5860000000011</v>
      </c>
      <c r="H301" s="3">
        <f t="shared" si="13"/>
        <v>0.51999999999952706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74213.010000000009</v>
      </c>
      <c r="D355" s="2">
        <f>'PR-RAS'!E360</f>
        <v>144890.99000000002</v>
      </c>
      <c r="E355" s="2">
        <v>0</v>
      </c>
      <c r="F355" s="2">
        <v>0</v>
      </c>
      <c r="G355" s="3">
        <f t="shared" si="12"/>
        <v>128854.22646000001</v>
      </c>
      <c r="H355" s="3">
        <f t="shared" si="13"/>
        <v>1.9999999989522621E-2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31939.010000000002</v>
      </c>
      <c r="D368" s="2">
        <f>'PR-RAS'!E373</f>
        <v>118378.49000000002</v>
      </c>
      <c r="E368" s="2">
        <v>0</v>
      </c>
      <c r="F368" s="2">
        <v>0</v>
      </c>
      <c r="G368" s="3">
        <f t="shared" si="12"/>
        <v>98611.42833000001</v>
      </c>
      <c r="H368" s="3">
        <f t="shared" si="13"/>
        <v>0.50000000002182787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24357.22</v>
      </c>
      <c r="D374" s="2">
        <f>'PR-RAS'!E379</f>
        <v>76198.73000000001</v>
      </c>
      <c r="E374" s="2">
        <v>0</v>
      </c>
      <c r="F374" s="2">
        <v>0</v>
      </c>
      <c r="G374" s="3">
        <f t="shared" si="12"/>
        <v>65929.495640000008</v>
      </c>
      <c r="H374" s="3">
        <f t="shared" si="13"/>
        <v>0.48999999999068677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14064.57</v>
      </c>
      <c r="D375" s="2">
        <f>'PR-RAS'!E380</f>
        <v>19026.560000000001</v>
      </c>
      <c r="E375" s="2">
        <v>0</v>
      </c>
      <c r="F375" s="2">
        <v>0</v>
      </c>
      <c r="G375" s="3">
        <f t="shared" si="12"/>
        <v>19492.016060000002</v>
      </c>
      <c r="H375" s="3">
        <f t="shared" si="13"/>
        <v>0.86999999999898137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2000</v>
      </c>
      <c r="D376" s="2">
        <f>'PR-RAS'!E381</f>
        <v>0</v>
      </c>
      <c r="E376" s="2">
        <v>0</v>
      </c>
      <c r="F376" s="2">
        <v>0</v>
      </c>
      <c r="G376" s="3">
        <f t="shared" si="12"/>
        <v>750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1610</v>
      </c>
      <c r="E377" s="2">
        <v>0</v>
      </c>
      <c r="F377" s="2">
        <v>0</v>
      </c>
      <c r="G377" s="3">
        <f t="shared" si="12"/>
        <v>1210.72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6636.9</v>
      </c>
      <c r="D380" s="2">
        <f>'PR-RAS'!E385</f>
        <v>5265.81</v>
      </c>
      <c r="E380" s="2">
        <v>0</v>
      </c>
      <c r="F380" s="2">
        <v>0</v>
      </c>
      <c r="G380" s="3">
        <f t="shared" si="12"/>
        <v>6506.8690800000004</v>
      </c>
      <c r="H380" s="3">
        <f t="shared" si="13"/>
        <v>0.28999999999996362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1655.75</v>
      </c>
      <c r="D381" s="2">
        <f>'PR-RAS'!E386</f>
        <v>50296.36</v>
      </c>
      <c r="E381" s="2">
        <v>0</v>
      </c>
      <c r="F381" s="2">
        <v>0</v>
      </c>
      <c r="G381" s="3">
        <f t="shared" si="12"/>
        <v>38854.418600000005</v>
      </c>
      <c r="H381" s="3">
        <f t="shared" si="13"/>
        <v>0.61000000000058208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7581.79</v>
      </c>
      <c r="D388" s="2">
        <f>'PR-RAS'!E393</f>
        <v>42179.76</v>
      </c>
      <c r="E388" s="2">
        <v>0</v>
      </c>
      <c r="F388" s="2">
        <v>0</v>
      </c>
      <c r="G388" s="3">
        <f t="shared" si="12"/>
        <v>35581.286970000001</v>
      </c>
      <c r="H388" s="3">
        <f t="shared" si="13"/>
        <v>0.44999999999799911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7581.79</v>
      </c>
      <c r="D389" s="2">
        <f>'PR-RAS'!E394</f>
        <v>42179.76</v>
      </c>
      <c r="E389" s="2">
        <v>0</v>
      </c>
      <c r="F389" s="2">
        <v>0</v>
      </c>
      <c r="G389" s="3">
        <f t="shared" si="12"/>
        <v>35673.228280000003</v>
      </c>
      <c r="H389" s="3">
        <f t="shared" si="13"/>
        <v>0.44999999999799911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42274</v>
      </c>
      <c r="D407" s="2">
        <f>'PR-RAS'!E412</f>
        <v>26512.5</v>
      </c>
      <c r="E407" s="2">
        <v>0</v>
      </c>
      <c r="F407" s="2">
        <v>0</v>
      </c>
      <c r="G407" s="3">
        <f t="shared" si="12"/>
        <v>38691.394</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42274</v>
      </c>
      <c r="D408" s="2">
        <f>'PR-RAS'!E413</f>
        <v>26512.5</v>
      </c>
      <c r="E408" s="2">
        <v>0</v>
      </c>
      <c r="F408" s="2">
        <v>0</v>
      </c>
      <c r="G408" s="3">
        <f t="shared" si="12"/>
        <v>38786.692999999999</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74213.010000000009</v>
      </c>
      <c r="D413" s="2">
        <f>'PR-RAS'!E418</f>
        <v>144890.99000000002</v>
      </c>
      <c r="E413" s="2">
        <v>0</v>
      </c>
      <c r="F413" s="2">
        <v>0</v>
      </c>
      <c r="G413" s="3">
        <f t="shared" si="12"/>
        <v>149965.93588</v>
      </c>
      <c r="H413" s="3">
        <f t="shared" si="13"/>
        <v>1.9999999989522621E-2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3291714.55</v>
      </c>
      <c r="D417" s="2">
        <f>'PR-RAS'!E422</f>
        <v>3552835.4800000004</v>
      </c>
      <c r="E417" s="2">
        <v>0</v>
      </c>
      <c r="F417" s="2">
        <v>0</v>
      </c>
      <c r="G417" s="3">
        <f t="shared" si="12"/>
        <v>4325312.3721600007</v>
      </c>
      <c r="H417" s="3">
        <f t="shared" si="13"/>
        <v>0.93000000063329935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3266581.5900000008</v>
      </c>
      <c r="D418" s="2">
        <f>'PR-RAS'!E423</f>
        <v>3845884.62</v>
      </c>
      <c r="E418" s="2">
        <v>0</v>
      </c>
      <c r="F418" s="2">
        <v>0</v>
      </c>
      <c r="G418" s="3">
        <f t="shared" si="12"/>
        <v>4569632.2961100005</v>
      </c>
      <c r="H418" s="3">
        <f t="shared" si="13"/>
        <v>0.78999999910593033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25132.959999999031</v>
      </c>
      <c r="D419" s="2">
        <f>'PR-RAS'!E424</f>
        <v>0</v>
      </c>
      <c r="E419" s="2">
        <v>0</v>
      </c>
      <c r="F419" s="2">
        <v>0</v>
      </c>
      <c r="G419" s="3">
        <f t="shared" si="12"/>
        <v>10505.577279999594</v>
      </c>
      <c r="H419" s="3">
        <f t="shared" si="13"/>
        <v>4.0000000968575478E-2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293049.13999999966</v>
      </c>
      <c r="E420" s="2">
        <v>0</v>
      </c>
      <c r="F420" s="2">
        <v>0</v>
      </c>
      <c r="G420" s="3">
        <f t="shared" si="12"/>
        <v>245575.1793199997</v>
      </c>
      <c r="H420" s="3">
        <f t="shared" si="13"/>
        <v>0.13999999966472387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3485.77</v>
      </c>
      <c r="E421" s="2">
        <v>0</v>
      </c>
      <c r="F421" s="2">
        <v>0</v>
      </c>
      <c r="G421" s="3">
        <f t="shared" si="12"/>
        <v>2928.0468000000001</v>
      </c>
      <c r="H421" s="3">
        <f t="shared" si="13"/>
        <v>0.23000000000001819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21025.47</v>
      </c>
      <c r="D422" s="2">
        <f>'PR-RAS'!E427</f>
        <v>0</v>
      </c>
      <c r="E422" s="2">
        <v>0</v>
      </c>
      <c r="F422" s="2">
        <v>0</v>
      </c>
      <c r="G422" s="3">
        <f t="shared" si="12"/>
        <v>8851.7228699999996</v>
      </c>
      <c r="H422" s="3">
        <f t="shared" si="13"/>
        <v>0.47000000000116415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5951.22</v>
      </c>
      <c r="D423" s="2">
        <f>'PR-RAS'!E428</f>
        <v>237607.98</v>
      </c>
      <c r="E423" s="2">
        <v>0</v>
      </c>
      <c r="F423" s="2">
        <v>0</v>
      </c>
      <c r="G423" s="3">
        <f t="shared" si="12"/>
        <v>203052.54996</v>
      </c>
      <c r="H423" s="3">
        <f t="shared" si="13"/>
        <v>0.23999999998977728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3291714.55</v>
      </c>
      <c r="D637" s="2">
        <f>'PR-RAS'!E643</f>
        <v>3552835.4800000004</v>
      </c>
      <c r="E637" s="2">
        <v>0</v>
      </c>
      <c r="F637" s="2">
        <v>0</v>
      </c>
      <c r="G637" s="3">
        <f t="shared" si="14"/>
        <v>6612737.1843600012</v>
      </c>
      <c r="H637" s="3">
        <f t="shared" si="15"/>
        <v>0.93000000063329935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3266581.5900000008</v>
      </c>
      <c r="D638" s="2">
        <f>'PR-RAS'!E644</f>
        <v>3845884.62</v>
      </c>
      <c r="E638" s="2">
        <v>0</v>
      </c>
      <c r="F638" s="2">
        <v>0</v>
      </c>
      <c r="G638" s="3">
        <f t="shared" si="14"/>
        <v>6980469.4787100013</v>
      </c>
      <c r="H638" s="3">
        <f t="shared" si="15"/>
        <v>0.78999999910593033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25132.959999999031</v>
      </c>
      <c r="D639" s="2">
        <f>'PR-RAS'!E645</f>
        <v>0</v>
      </c>
      <c r="E639" s="2">
        <v>0</v>
      </c>
      <c r="F639" s="2">
        <v>0</v>
      </c>
      <c r="G639" s="3">
        <f t="shared" si="14"/>
        <v>16034.828479999382</v>
      </c>
      <c r="H639" s="3">
        <f t="shared" si="15"/>
        <v>4.0000000968575478E-2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293049.13999999966</v>
      </c>
      <c r="E640" s="2">
        <v>0</v>
      </c>
      <c r="F640" s="2">
        <v>0</v>
      </c>
      <c r="G640" s="3">
        <f t="shared" si="14"/>
        <v>374516.8009199996</v>
      </c>
      <c r="H640" s="3">
        <f t="shared" si="15"/>
        <v>0.13999999966472387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3485.77</v>
      </c>
      <c r="E641" s="2">
        <v>0</v>
      </c>
      <c r="F641" s="2">
        <v>0</v>
      </c>
      <c r="G641" s="3">
        <f t="shared" si="14"/>
        <v>4461.7856000000002</v>
      </c>
      <c r="H641" s="3">
        <f t="shared" si="15"/>
        <v>0.23000000000001819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21025.47</v>
      </c>
      <c r="D642" s="2">
        <f>'PR-RAS'!E648</f>
        <v>0</v>
      </c>
      <c r="E642" s="2">
        <v>0</v>
      </c>
      <c r="F642" s="2">
        <v>0</v>
      </c>
      <c r="G642" s="3">
        <f t="shared" si="14"/>
        <v>13477.326270000001</v>
      </c>
      <c r="H642" s="3">
        <f t="shared" si="15"/>
        <v>0.47000000000116415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4107.4899999990303</v>
      </c>
      <c r="D643" s="2">
        <f>'PR-RAS'!E649</f>
        <v>0</v>
      </c>
      <c r="E643" s="2">
        <v>0</v>
      </c>
      <c r="F643" s="2">
        <v>0</v>
      </c>
      <c r="G643" s="3">
        <f t="shared" si="14"/>
        <v>2637.0085799993776</v>
      </c>
      <c r="H643" s="3">
        <f t="shared" si="15"/>
        <v>0.48999999903026037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289563.36999999965</v>
      </c>
      <c r="E644" s="2">
        <v>0</v>
      </c>
      <c r="F644" s="2">
        <v>0</v>
      </c>
      <c r="G644" s="3">
        <f t="shared" si="14"/>
        <v>372378.49381999957</v>
      </c>
      <c r="H644" s="3">
        <f t="shared" si="15"/>
        <v>0.36999999964609742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231299.82</v>
      </c>
      <c r="D645" s="2">
        <f>'PR-RAS'!E651</f>
        <v>0</v>
      </c>
      <c r="E645" s="2">
        <v>0</v>
      </c>
      <c r="F645" s="2">
        <v>0</v>
      </c>
      <c r="G645" s="3">
        <f t="shared" si="14"/>
        <v>148957.08408</v>
      </c>
      <c r="H645" s="3">
        <f t="shared" si="15"/>
        <v>0.17999999999301508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120</v>
      </c>
      <c r="D651" s="2">
        <f>'PR-RAS'!E658</f>
        <v>129</v>
      </c>
      <c r="E651" s="2">
        <v>0</v>
      </c>
      <c r="F651" s="2">
        <v>0</v>
      </c>
      <c r="G651" s="3">
        <f t="shared" si="14"/>
        <v>245.70000000000002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98</v>
      </c>
      <c r="D653" s="2">
        <f>'PR-RAS'!E660</f>
        <v>104</v>
      </c>
      <c r="E653" s="2">
        <v>0</v>
      </c>
      <c r="F653" s="2">
        <v>0</v>
      </c>
      <c r="G653" s="3">
        <f t="shared" si="14"/>
        <v>199.512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21787.8</v>
      </c>
      <c r="D670" s="2">
        <f>'PR-RAS'!E677</f>
        <v>0</v>
      </c>
      <c r="E670" s="2">
        <v>0</v>
      </c>
      <c r="F670" s="2">
        <v>0</v>
      </c>
      <c r="G670" s="3">
        <f t="shared" si="14"/>
        <v>14576.038200000001</v>
      </c>
      <c r="H670" s="3">
        <f t="shared" si="15"/>
        <v>0.2000000000007276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175657.07</v>
      </c>
      <c r="D676" s="2">
        <f>'PR-RAS'!E683</f>
        <v>166457.43</v>
      </c>
      <c r="E676" s="2">
        <v>0</v>
      </c>
      <c r="F676" s="2">
        <v>0</v>
      </c>
      <c r="G676" s="3">
        <f t="shared" si="14"/>
        <v>343286.05275000003</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2452984.9</v>
      </c>
      <c r="D677" s="2">
        <f>'PR-RAS'!E684</f>
        <v>2591949.79</v>
      </c>
      <c r="E677" s="2">
        <v>0</v>
      </c>
      <c r="F677" s="2">
        <v>0</v>
      </c>
      <c r="G677" s="3">
        <f t="shared" si="14"/>
        <v>5162533.9084800007</v>
      </c>
      <c r="H677" s="3">
        <f t="shared" si="15"/>
        <v>0.31000000005587935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4053.67</v>
      </c>
      <c r="D678" s="2">
        <f>'PR-RAS'!E685</f>
        <v>38753.120000000003</v>
      </c>
      <c r="E678" s="2">
        <v>0</v>
      </c>
      <c r="F678" s="2">
        <v>0</v>
      </c>
      <c r="G678" s="3">
        <f t="shared" si="14"/>
        <v>55216.059070000003</v>
      </c>
      <c r="H678" s="3">
        <f t="shared" si="15"/>
        <v>0.45000000000254659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146.80000000000001</v>
      </c>
      <c r="D719" s="2">
        <f>'PR-RAS'!E726</f>
        <v>0</v>
      </c>
      <c r="E719" s="2">
        <v>0</v>
      </c>
      <c r="F719" s="2">
        <v>0</v>
      </c>
      <c r="G719" s="3">
        <f t="shared" si="14"/>
        <v>105.4024</v>
      </c>
      <c r="H719" s="3">
        <f t="shared" si="15"/>
        <v>0.19999999999998863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2472.0700000000002</v>
      </c>
      <c r="D726" s="2">
        <f>'PR-RAS'!E733</f>
        <v>3531.52</v>
      </c>
      <c r="E726" s="2">
        <v>0</v>
      </c>
      <c r="F726" s="2">
        <v>0</v>
      </c>
      <c r="G726" s="3">
        <f t="shared" si="14"/>
        <v>6912.9547499999999</v>
      </c>
      <c r="H726" s="3">
        <f t="shared" si="15"/>
        <v>0.5500000000001819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53515.12</v>
      </c>
      <c r="D727" s="2">
        <f>'PR-RAS'!E734</f>
        <v>61613.94</v>
      </c>
      <c r="E727" s="2">
        <v>0</v>
      </c>
      <c r="F727" s="2">
        <v>0</v>
      </c>
      <c r="G727" s="3">
        <f t="shared" si="14"/>
        <v>128315.41799999999</v>
      </c>
      <c r="H727" s="3">
        <f t="shared" si="15"/>
        <v>0.18000000000029104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6840</v>
      </c>
      <c r="D729" s="2">
        <f>'PR-RAS'!E736</f>
        <v>3880</v>
      </c>
      <c r="E729" s="2">
        <v>0</v>
      </c>
      <c r="F729" s="2">
        <v>0</v>
      </c>
      <c r="G729" s="3">
        <f t="shared" si="14"/>
        <v>10628.8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543.47</v>
      </c>
      <c r="E731" s="2">
        <v>0</v>
      </c>
      <c r="F731" s="2">
        <v>0</v>
      </c>
      <c r="G731" s="3">
        <f t="shared" si="14"/>
        <v>793.46620000000007</v>
      </c>
      <c r="H731" s="3">
        <f t="shared" si="15"/>
        <v>0.47000000000002728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4417.28</v>
      </c>
      <c r="D737" s="2">
        <f>'PR-RAS'!E744</f>
        <v>7488</v>
      </c>
      <c r="E737" s="2">
        <v>0</v>
      </c>
      <c r="F737" s="2">
        <v>0</v>
      </c>
      <c r="G737" s="3">
        <f t="shared" si="28"/>
        <v>14273.45408</v>
      </c>
      <c r="H737" s="3">
        <f t="shared" si="29"/>
        <v>0.27999999999974534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3605.36</v>
      </c>
      <c r="D837" s="2">
        <f>'PR-RAS'!E844</f>
        <v>3237.15</v>
      </c>
      <c r="E837" s="2">
        <v>0</v>
      </c>
      <c r="F837" s="2">
        <v>0</v>
      </c>
      <c r="G837" s="3">
        <f t="shared" ref="G837:G1010" si="34">(B837/1000)*(C837*1+D837*2)</f>
        <v>8426.5957600000002</v>
      </c>
      <c r="H837" s="3">
        <f t="shared" ref="H837:H1095" si="35">ABS(C837-ROUND(C837,0))+ABS(D837-ROUND(D837,0))</f>
        <v>0.51000000000021828</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97885.28</v>
      </c>
      <c r="D848" s="2">
        <f>'PR-RAS'!E855</f>
        <v>91863.98</v>
      </c>
      <c r="E848" s="2">
        <v>0</v>
      </c>
      <c r="F848" s="2">
        <v>0</v>
      </c>
      <c r="G848" s="3">
        <f t="shared" si="34"/>
        <v>238526.41428</v>
      </c>
      <c r="H848" s="3">
        <f t="shared" si="35"/>
        <v>0.30000000000291038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1099833.9000000001</v>
      </c>
      <c r="D1011" s="7">
        <f>BILANCA!E6</f>
        <v>1177051.5300000003</v>
      </c>
      <c r="E1011" s="7">
        <v>0</v>
      </c>
      <c r="F1011" s="7">
        <v>0</v>
      </c>
      <c r="G1011" s="8">
        <f t="shared" ref="G1011:G1306" si="38">B1011/1000*C1011+B1011/500*D1011</f>
        <v>3453.9369600000005</v>
      </c>
      <c r="H1011" s="8">
        <f t="shared" si="35"/>
        <v>0.56999999959953129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817183.29000000015</v>
      </c>
      <c r="D1012" s="2">
        <f>BILANCA!E7</f>
        <v>877440.66000000015</v>
      </c>
      <c r="E1012" s="2">
        <v>0</v>
      </c>
      <c r="F1012" s="2">
        <v>0</v>
      </c>
      <c r="G1012" s="3">
        <f t="shared" si="38"/>
        <v>5144.1292200000007</v>
      </c>
      <c r="H1012" s="3">
        <f t="shared" si="35"/>
        <v>0.63000000000465661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39162.839999999997</v>
      </c>
      <c r="D1013" s="2">
        <f>BILANCA!E8</f>
        <v>39162.839999999997</v>
      </c>
      <c r="E1013" s="2">
        <v>0</v>
      </c>
      <c r="F1013" s="2">
        <v>0</v>
      </c>
      <c r="G1013" s="3">
        <f t="shared" si="38"/>
        <v>352.46555999999998</v>
      </c>
      <c r="H1013" s="3">
        <f t="shared" si="35"/>
        <v>0.32000000000698492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39162.839999999997</v>
      </c>
      <c r="D1014" s="2">
        <f>BILANCA!E9</f>
        <v>39162.839999999997</v>
      </c>
      <c r="E1014" s="2">
        <v>0</v>
      </c>
      <c r="F1014" s="2">
        <v>0</v>
      </c>
      <c r="G1014" s="3">
        <f t="shared" si="38"/>
        <v>469.95407999999998</v>
      </c>
      <c r="H1014" s="3">
        <f t="shared" si="35"/>
        <v>0.32000000000698492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778020.45000000019</v>
      </c>
      <c r="D1017" s="2">
        <f>BILANCA!E12</f>
        <v>838277.82000000018</v>
      </c>
      <c r="E1017" s="2">
        <v>0</v>
      </c>
      <c r="F1017" s="2">
        <v>0</v>
      </c>
      <c r="G1017" s="3">
        <f t="shared" si="38"/>
        <v>17182.032630000005</v>
      </c>
      <c r="H1017" s="3">
        <f t="shared" si="35"/>
        <v>0.63000000000465661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645678.09000000008</v>
      </c>
      <c r="D1018" s="2">
        <f>BILANCA!E13</f>
        <v>660510.68000000005</v>
      </c>
      <c r="E1018" s="2">
        <v>0</v>
      </c>
      <c r="F1018" s="2">
        <v>0</v>
      </c>
      <c r="G1018" s="3">
        <f t="shared" si="38"/>
        <v>15733.595600000002</v>
      </c>
      <c r="H1018" s="3">
        <f t="shared" si="35"/>
        <v>0.41000000003259629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934392.55</v>
      </c>
      <c r="D1020" s="2">
        <f>BILANCA!E15</f>
        <v>960905.05</v>
      </c>
      <c r="E1020" s="2">
        <v>0</v>
      </c>
      <c r="F1020" s="2">
        <v>0</v>
      </c>
      <c r="G1020" s="3">
        <f t="shared" si="38"/>
        <v>28562.026500000004</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288714.46000000002</v>
      </c>
      <c r="D1023" s="2">
        <f>BILANCA!E18</f>
        <v>300394.37</v>
      </c>
      <c r="E1023" s="2">
        <v>0</v>
      </c>
      <c r="F1023" s="2">
        <v>0</v>
      </c>
      <c r="G1023" s="3">
        <f t="shared" si="38"/>
        <v>11563.5416</v>
      </c>
      <c r="H1023" s="3">
        <f t="shared" si="35"/>
        <v>0.83000000001629815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117098.91000000003</v>
      </c>
      <c r="D1024" s="2">
        <f>BILANCA!E19</f>
        <v>152916.46000000008</v>
      </c>
      <c r="E1024" s="2">
        <v>0</v>
      </c>
      <c r="F1024" s="2">
        <v>0</v>
      </c>
      <c r="G1024" s="3">
        <f t="shared" si="38"/>
        <v>5921.0456200000026</v>
      </c>
      <c r="H1024" s="3">
        <f t="shared" si="35"/>
        <v>0.55000000004656613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611368.04</v>
      </c>
      <c r="D1025" s="2">
        <f>BILANCA!E20</f>
        <v>626487.97</v>
      </c>
      <c r="E1025" s="2">
        <v>0</v>
      </c>
      <c r="F1025" s="2">
        <v>0</v>
      </c>
      <c r="G1025" s="3">
        <f t="shared" si="38"/>
        <v>27965.159699999997</v>
      </c>
      <c r="H1025" s="3">
        <f t="shared" si="35"/>
        <v>7.000000006519258E-2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16065.05</v>
      </c>
      <c r="D1026" s="2">
        <f>BILANCA!E21</f>
        <v>16065.05</v>
      </c>
      <c r="E1026" s="2">
        <v>0</v>
      </c>
      <c r="F1026" s="2">
        <v>0</v>
      </c>
      <c r="G1026" s="3">
        <f t="shared" si="38"/>
        <v>771.12239999999997</v>
      </c>
      <c r="H1026" s="3">
        <f t="shared" si="35"/>
        <v>9.9999999998544808E-2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43199.93</v>
      </c>
      <c r="D1027" s="2">
        <f>BILANCA!E22</f>
        <v>44809.93</v>
      </c>
      <c r="E1027" s="2">
        <v>0</v>
      </c>
      <c r="F1027" s="2">
        <v>0</v>
      </c>
      <c r="G1027" s="3">
        <f t="shared" si="38"/>
        <v>2257.9364300000002</v>
      </c>
      <c r="H1027" s="3">
        <f t="shared" si="35"/>
        <v>0.13999999999941792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31.06</v>
      </c>
      <c r="D1028" s="2">
        <f>BILANCA!E23</f>
        <v>31.06</v>
      </c>
      <c r="E1028" s="2">
        <v>0</v>
      </c>
      <c r="F1028" s="2">
        <v>0</v>
      </c>
      <c r="G1028" s="3">
        <f t="shared" si="38"/>
        <v>1.6772399999999998</v>
      </c>
      <c r="H1028" s="3">
        <f t="shared" si="35"/>
        <v>0.11999999999999744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1451.7</v>
      </c>
      <c r="D1029" s="2">
        <f>BILANCA!E24</f>
        <v>1451.7</v>
      </c>
      <c r="E1029" s="2">
        <v>0</v>
      </c>
      <c r="F1029" s="2">
        <v>0</v>
      </c>
      <c r="G1029" s="3">
        <f t="shared" si="38"/>
        <v>82.746899999999997</v>
      </c>
      <c r="H1029" s="3">
        <f t="shared" si="35"/>
        <v>0.59999999999990905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97422.33</v>
      </c>
      <c r="D1030" s="2">
        <f>BILANCA!E25</f>
        <v>102688.15</v>
      </c>
      <c r="E1030" s="2">
        <v>0</v>
      </c>
      <c r="F1030" s="2">
        <v>0</v>
      </c>
      <c r="G1030" s="3">
        <f t="shared" si="38"/>
        <v>6055.9726000000001</v>
      </c>
      <c r="H1030" s="3">
        <f t="shared" si="35"/>
        <v>0.47999999999592546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16634.32</v>
      </c>
      <c r="D1031" s="2">
        <f>BILANCA!E26</f>
        <v>66930.679999999993</v>
      </c>
      <c r="E1031" s="2">
        <v>0</v>
      </c>
      <c r="F1031" s="2">
        <v>0</v>
      </c>
      <c r="G1031" s="3">
        <f t="shared" si="38"/>
        <v>3160.4092799999999</v>
      </c>
      <c r="H1031" s="3">
        <f t="shared" si="35"/>
        <v>0.64000000000669388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669073.52</v>
      </c>
      <c r="D1033" s="2">
        <f>BILANCA!E28</f>
        <v>705548.08</v>
      </c>
      <c r="E1033" s="2">
        <v>0</v>
      </c>
      <c r="F1033" s="2">
        <v>0</v>
      </c>
      <c r="G1033" s="3">
        <f t="shared" si="38"/>
        <v>47843.90264</v>
      </c>
      <c r="H1033" s="3">
        <f t="shared" si="35"/>
        <v>0.55999999993946403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14863.450000000012</v>
      </c>
      <c r="D1040" s="2">
        <f>BILANCA!E35</f>
        <v>24717.680000000008</v>
      </c>
      <c r="E1040" s="2">
        <v>0</v>
      </c>
      <c r="F1040" s="2">
        <v>0</v>
      </c>
      <c r="G1040" s="3">
        <f t="shared" si="38"/>
        <v>1928.9643000000008</v>
      </c>
      <c r="H1040" s="3">
        <f t="shared" si="35"/>
        <v>0.77000000000407454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98177.21</v>
      </c>
      <c r="D1041" s="2">
        <f>BILANCA!E36</f>
        <v>120460.57</v>
      </c>
      <c r="E1041" s="2">
        <v>0</v>
      </c>
      <c r="F1041" s="2">
        <v>0</v>
      </c>
      <c r="G1041" s="3">
        <f t="shared" si="38"/>
        <v>10512.048850000001</v>
      </c>
      <c r="H1041" s="3">
        <f t="shared" si="35"/>
        <v>0.63999999999941792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83313.759999999995</v>
      </c>
      <c r="D1045" s="2">
        <f>BILANCA!E40</f>
        <v>95742.89</v>
      </c>
      <c r="E1045" s="2">
        <v>0</v>
      </c>
      <c r="F1045" s="2">
        <v>0</v>
      </c>
      <c r="G1045" s="3">
        <f t="shared" si="38"/>
        <v>9617.9839000000011</v>
      </c>
      <c r="H1045" s="3">
        <f t="shared" si="35"/>
        <v>0.35000000000582077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380</v>
      </c>
      <c r="D1050" s="2">
        <f>BILANCA!E45</f>
        <v>133</v>
      </c>
      <c r="E1050" s="2">
        <v>0</v>
      </c>
      <c r="F1050" s="2">
        <v>0</v>
      </c>
      <c r="G1050" s="3">
        <f t="shared" si="38"/>
        <v>25.840000000000003</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380</v>
      </c>
      <c r="D1054" s="2">
        <f>BILANCA!E49</f>
        <v>380</v>
      </c>
      <c r="E1054" s="2">
        <v>0</v>
      </c>
      <c r="F1054" s="2">
        <v>0</v>
      </c>
      <c r="G1054" s="3">
        <f t="shared" si="38"/>
        <v>50.16</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247</v>
      </c>
      <c r="E1055" s="2">
        <v>0</v>
      </c>
      <c r="F1055" s="2">
        <v>0</v>
      </c>
      <c r="G1055" s="3">
        <f t="shared" si="38"/>
        <v>22.23</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38914.25</v>
      </c>
      <c r="D1059" s="2">
        <f>BILANCA!E54</f>
        <v>40824.129999999997</v>
      </c>
      <c r="E1059" s="2">
        <v>0</v>
      </c>
      <c r="F1059" s="2">
        <v>0</v>
      </c>
      <c r="G1059" s="3">
        <f t="shared" si="38"/>
        <v>5907.5629900000004</v>
      </c>
      <c r="H1059" s="3">
        <f t="shared" si="35"/>
        <v>0.37999999999738066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38914.25</v>
      </c>
      <c r="D1060" s="2">
        <f>BILANCA!E55</f>
        <v>40824.129999999997</v>
      </c>
      <c r="E1060" s="2">
        <v>0</v>
      </c>
      <c r="F1060" s="2">
        <v>0</v>
      </c>
      <c r="G1060" s="3">
        <f t="shared" si="38"/>
        <v>6028.1255000000001</v>
      </c>
      <c r="H1060" s="3">
        <f t="shared" si="35"/>
        <v>0.37999999999738066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282650.61</v>
      </c>
      <c r="D1074" s="2">
        <f>BILANCA!E69</f>
        <v>299610.87000000005</v>
      </c>
      <c r="E1074" s="2">
        <v>0</v>
      </c>
      <c r="F1074" s="2">
        <v>0</v>
      </c>
      <c r="G1074" s="3">
        <f t="shared" si="38"/>
        <v>56439.830400000006</v>
      </c>
      <c r="H1074" s="3">
        <f t="shared" si="35"/>
        <v>0.51999999996041879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2276.09</v>
      </c>
      <c r="D1087" s="2">
        <f>BILANCA!E82</f>
        <v>5612.21</v>
      </c>
      <c r="E1087" s="2">
        <v>0</v>
      </c>
      <c r="F1087" s="2">
        <v>0</v>
      </c>
      <c r="G1087" s="3">
        <f t="shared" si="38"/>
        <v>1039.53927</v>
      </c>
      <c r="H1087" s="3">
        <f t="shared" si="35"/>
        <v>0.3000000000001819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621.72</v>
      </c>
      <c r="D1090" s="2">
        <f>BILANCA!E85</f>
        <v>0</v>
      </c>
      <c r="E1090" s="2">
        <v>0</v>
      </c>
      <c r="F1090" s="2">
        <v>0</v>
      </c>
      <c r="G1090" s="3">
        <f t="shared" si="38"/>
        <v>49.7376</v>
      </c>
      <c r="H1090" s="3">
        <f t="shared" si="35"/>
        <v>0.27999999999997272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1654.37</v>
      </c>
      <c r="D1092" s="2">
        <f>BILANCA!E87</f>
        <v>5612.21</v>
      </c>
      <c r="E1092" s="2">
        <v>0</v>
      </c>
      <c r="F1092" s="2">
        <v>0</v>
      </c>
      <c r="G1092" s="3">
        <f t="shared" si="38"/>
        <v>1056.06078</v>
      </c>
      <c r="H1092" s="3">
        <f t="shared" si="35"/>
        <v>0.57999999999992724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49074.700000000004</v>
      </c>
      <c r="D1152" s="2">
        <f>BILANCA!E147</f>
        <v>293998.66000000003</v>
      </c>
      <c r="E1152" s="2">
        <v>0</v>
      </c>
      <c r="F1152" s="2">
        <v>0</v>
      </c>
      <c r="G1152" s="3">
        <f t="shared" si="38"/>
        <v>90464.226839999988</v>
      </c>
      <c r="H1152" s="3">
        <f t="shared" si="41"/>
        <v>0.63999999996303814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226039.28</v>
      </c>
      <c r="E1155" s="2">
        <v>0</v>
      </c>
      <c r="F1155" s="2">
        <v>0</v>
      </c>
      <c r="G1155" s="3">
        <f t="shared" si="38"/>
        <v>65551.391199999998</v>
      </c>
      <c r="H1155" s="3">
        <f t="shared" si="41"/>
        <v>0.27999999999883585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226039.28</v>
      </c>
      <c r="E1161" s="2">
        <v>0</v>
      </c>
      <c r="F1161" s="2">
        <v>0</v>
      </c>
      <c r="G1161" s="3">
        <f t="shared" si="38"/>
        <v>68263.862559999994</v>
      </c>
      <c r="H1161" s="3">
        <f t="shared" si="41"/>
        <v>0.27999999999883585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5951.22</v>
      </c>
      <c r="D1166" s="2">
        <f>BILANCA!E161</f>
        <v>11568.7</v>
      </c>
      <c r="E1166" s="2">
        <v>0</v>
      </c>
      <c r="F1166" s="2">
        <v>0</v>
      </c>
      <c r="G1166" s="3">
        <f t="shared" si="38"/>
        <v>4537.8247200000005</v>
      </c>
      <c r="H1166" s="3">
        <f t="shared" si="41"/>
        <v>0.51999999999952706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43123.48</v>
      </c>
      <c r="D1167" s="2">
        <f>BILANCA!E162</f>
        <v>56390.68</v>
      </c>
      <c r="E1167" s="2">
        <v>0</v>
      </c>
      <c r="F1167" s="2">
        <v>0</v>
      </c>
      <c r="G1167" s="3">
        <f t="shared" si="38"/>
        <v>24477.059880000001</v>
      </c>
      <c r="H1167" s="3">
        <f t="shared" si="41"/>
        <v>0.80000000000291038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231299.82</v>
      </c>
      <c r="D1176" s="2">
        <f>BILANCA!E171</f>
        <v>0</v>
      </c>
      <c r="E1176" s="2">
        <v>0</v>
      </c>
      <c r="F1176" s="2">
        <v>0</v>
      </c>
      <c r="G1176" s="3">
        <f t="shared" si="38"/>
        <v>38395.770120000001</v>
      </c>
      <c r="H1176" s="3">
        <f t="shared" si="41"/>
        <v>0.17999999999301508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231299.82</v>
      </c>
      <c r="D1179" s="2">
        <f>BILANCA!E174</f>
        <v>0</v>
      </c>
      <c r="E1179" s="2">
        <v>0</v>
      </c>
      <c r="F1179" s="2">
        <v>0</v>
      </c>
      <c r="G1179" s="3">
        <f t="shared" si="38"/>
        <v>39089.669580000002</v>
      </c>
      <c r="H1179" s="3">
        <f t="shared" si="41"/>
        <v>0.17999999999301508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1099833.8999999999</v>
      </c>
      <c r="D1180" s="2">
        <f>BILANCA!E176</f>
        <v>1177051.53</v>
      </c>
      <c r="E1180" s="2">
        <v>0</v>
      </c>
      <c r="F1180" s="2">
        <v>0</v>
      </c>
      <c r="G1180" s="3">
        <f t="shared" si="38"/>
        <v>587169.28320000006</v>
      </c>
      <c r="H1180" s="3">
        <f t="shared" si="41"/>
        <v>0.57000000006519258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272591.90000000002</v>
      </c>
      <c r="D1181" s="2">
        <f>BILANCA!E177</f>
        <v>351566.26</v>
      </c>
      <c r="E1181" s="2">
        <v>0</v>
      </c>
      <c r="F1181" s="2">
        <v>0</v>
      </c>
      <c r="G1181" s="3">
        <f t="shared" si="38"/>
        <v>166848.87582000002</v>
      </c>
      <c r="H1181" s="3">
        <f t="shared" si="41"/>
        <v>0.35999999998603016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272591.90000000002</v>
      </c>
      <c r="D1182" s="2">
        <f>BILANCA!E178</f>
        <v>293775.21999999997</v>
      </c>
      <c r="E1182" s="2">
        <v>0</v>
      </c>
      <c r="F1182" s="2">
        <v>0</v>
      </c>
      <c r="G1182" s="3">
        <f t="shared" si="38"/>
        <v>147944.48247999998</v>
      </c>
      <c r="H1182" s="3">
        <f t="shared" si="41"/>
        <v>0.31999999994877726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225223.28</v>
      </c>
      <c r="D1183" s="2">
        <f>BILANCA!E179</f>
        <v>246895.91</v>
      </c>
      <c r="E1183" s="2">
        <v>0</v>
      </c>
      <c r="F1183" s="2">
        <v>0</v>
      </c>
      <c r="G1183" s="3">
        <f t="shared" si="38"/>
        <v>124389.61229999999</v>
      </c>
      <c r="H1183" s="3">
        <f t="shared" si="41"/>
        <v>0.36999999999534339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45831.6</v>
      </c>
      <c r="D1184" s="2">
        <f>BILANCA!E180</f>
        <v>46625.13</v>
      </c>
      <c r="E1184" s="2">
        <v>0</v>
      </c>
      <c r="F1184" s="2">
        <v>0</v>
      </c>
      <c r="G1184" s="3">
        <f t="shared" si="38"/>
        <v>24200.243639999997</v>
      </c>
      <c r="H1184" s="3">
        <f t="shared" si="41"/>
        <v>0.52999999999883585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303</v>
      </c>
      <c r="D1198" s="2">
        <f>BILANCA!E194</f>
        <v>254.18</v>
      </c>
      <c r="E1198" s="2">
        <v>0</v>
      </c>
      <c r="F1198" s="2">
        <v>0</v>
      </c>
      <c r="G1198" s="3">
        <f t="shared" si="38"/>
        <v>152.53568000000001</v>
      </c>
      <c r="H1198" s="3">
        <f t="shared" si="41"/>
        <v>0.18000000000000682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1234.02</v>
      </c>
      <c r="D1200" s="2">
        <f>BILANCA!E196</f>
        <v>0</v>
      </c>
      <c r="E1200" s="2">
        <v>0</v>
      </c>
      <c r="F1200" s="2">
        <v>0</v>
      </c>
      <c r="G1200" s="3">
        <f t="shared" si="38"/>
        <v>234.46379999999999</v>
      </c>
      <c r="H1200" s="3">
        <f t="shared" si="41"/>
        <v>1.999999999998181E-2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48647.91</v>
      </c>
      <c r="E1201" s="2">
        <v>0</v>
      </c>
      <c r="F1201" s="2">
        <v>0</v>
      </c>
      <c r="G1201" s="3">
        <f t="shared" si="38"/>
        <v>18583.501620000003</v>
      </c>
      <c r="H1201" s="3">
        <f t="shared" si="41"/>
        <v>8.999999999650754E-2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48647.91</v>
      </c>
      <c r="E1203" s="2">
        <v>0</v>
      </c>
      <c r="F1203" s="2">
        <v>0</v>
      </c>
      <c r="G1203" s="3">
        <f t="shared" si="44"/>
        <v>18778.093260000001</v>
      </c>
      <c r="H1203" s="3">
        <f t="shared" si="45"/>
        <v>8.999999999650754E-2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9143.1299999999992</v>
      </c>
      <c r="E1251" s="2">
        <v>0</v>
      </c>
      <c r="F1251" s="2">
        <v>0</v>
      </c>
      <c r="G1251" s="3">
        <f>B1251/1000*C1251+B1251/500*D1251</f>
        <v>4406.9886599999991</v>
      </c>
      <c r="H1251" s="3">
        <f>ABS(C1251-ROUND(C1251,0))+ABS(D1251-ROUND(D1251,0))</f>
        <v>0.12999999999919964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827242</v>
      </c>
      <c r="D1255" s="2">
        <f>BILANCA!E251</f>
        <v>825485.27</v>
      </c>
      <c r="E1255" s="2">
        <v>0</v>
      </c>
      <c r="F1255" s="2">
        <v>0</v>
      </c>
      <c r="G1255" s="3">
        <f t="shared" si="38"/>
        <v>607162.0723</v>
      </c>
      <c r="H1255" s="3">
        <f t="shared" si="41"/>
        <v>0.27000000001862645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817183.29</v>
      </c>
      <c r="D1256" s="2">
        <f>BILANCA!E252</f>
        <v>877440.66</v>
      </c>
      <c r="E1256" s="2">
        <v>0</v>
      </c>
      <c r="F1256" s="2">
        <v>0</v>
      </c>
      <c r="G1256" s="3">
        <f t="shared" si="38"/>
        <v>632727.89406000008</v>
      </c>
      <c r="H1256" s="3">
        <f t="shared" si="41"/>
        <v>0.63000000000465661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817183.29</v>
      </c>
      <c r="D1257" s="2">
        <f>BILANCA!E253</f>
        <v>877440.66</v>
      </c>
      <c r="E1257" s="2">
        <v>0</v>
      </c>
      <c r="F1257" s="2">
        <v>0</v>
      </c>
      <c r="G1257" s="3">
        <f t="shared" si="38"/>
        <v>635299.95867000008</v>
      </c>
      <c r="H1257" s="3">
        <f t="shared" si="41"/>
        <v>0.63000000000465661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4107.49</v>
      </c>
      <c r="D1259" s="2">
        <f>BILANCA!E255</f>
        <v>-289563.37</v>
      </c>
      <c r="E1259" s="2">
        <v>0</v>
      </c>
      <c r="F1259" s="2">
        <v>0</v>
      </c>
      <c r="G1259" s="3">
        <f t="shared" si="38"/>
        <v>-143179.79324999999</v>
      </c>
      <c r="H1259" s="3">
        <f t="shared" si="41"/>
        <v>0.85999999999512511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18465.23</v>
      </c>
      <c r="D1260" s="2">
        <f>BILANCA!E256</f>
        <v>0</v>
      </c>
      <c r="E1260" s="2">
        <v>0</v>
      </c>
      <c r="F1260" s="2">
        <v>0</v>
      </c>
      <c r="G1260" s="3">
        <f t="shared" si="38"/>
        <v>4616.3074999999999</v>
      </c>
      <c r="H1260" s="3">
        <f t="shared" si="41"/>
        <v>0.22999999999956344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18465.23</v>
      </c>
      <c r="D1261" s="2">
        <f>BILANCA!E257</f>
        <v>0</v>
      </c>
      <c r="E1261" s="2">
        <v>0</v>
      </c>
      <c r="F1261" s="2">
        <v>0</v>
      </c>
      <c r="G1261" s="3">
        <f t="shared" si="38"/>
        <v>4634.7727299999997</v>
      </c>
      <c r="H1261" s="3">
        <f t="shared" si="41"/>
        <v>0.22999999999956344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14357.74</v>
      </c>
      <c r="D1264" s="2">
        <f>BILANCA!E260</f>
        <v>289563.37</v>
      </c>
      <c r="E1264" s="2">
        <v>0</v>
      </c>
      <c r="F1264" s="2">
        <v>0</v>
      </c>
      <c r="G1264" s="3">
        <f t="shared" si="38"/>
        <v>150745.05791999999</v>
      </c>
      <c r="H1264" s="3">
        <f t="shared" si="41"/>
        <v>0.62999999999556167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236833.89</v>
      </c>
      <c r="E1265" s="2">
        <v>0</v>
      </c>
      <c r="F1265" s="2">
        <v>0</v>
      </c>
      <c r="G1265" s="3">
        <f t="shared" si="38"/>
        <v>120785.28390000001</v>
      </c>
      <c r="H1265" s="3">
        <f t="shared" si="41"/>
        <v>0.10999999998603016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14357.74</v>
      </c>
      <c r="D1266" s="2">
        <f>BILANCA!E262</f>
        <v>52729.48</v>
      </c>
      <c r="E1266" s="2">
        <v>0</v>
      </c>
      <c r="F1266" s="2">
        <v>0</v>
      </c>
      <c r="G1266" s="3">
        <f t="shared" si="38"/>
        <v>30673.075199999999</v>
      </c>
      <c r="H1266" s="3">
        <f t="shared" si="41"/>
        <v>0.7400000000034197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5951.22</v>
      </c>
      <c r="D1278" s="2">
        <f>BILANCA!E274</f>
        <v>237607.98</v>
      </c>
      <c r="E1278" s="2">
        <v>0</v>
      </c>
      <c r="F1278" s="2">
        <v>0</v>
      </c>
      <c r="G1278" s="3">
        <f t="shared" si="38"/>
        <v>128952.80424000001</v>
      </c>
      <c r="H1278" s="3">
        <f t="shared" si="41"/>
        <v>0.23999999998977728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226039.28</v>
      </c>
      <c r="E1281" s="2">
        <v>0</v>
      </c>
      <c r="F1281" s="2">
        <v>0</v>
      </c>
      <c r="G1281" s="3">
        <f t="shared" si="48"/>
        <v>122513.28976000001</v>
      </c>
      <c r="H1281" s="3">
        <f t="shared" si="49"/>
        <v>0.27999999999883585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226039.28</v>
      </c>
      <c r="E1282" s="2">
        <v>0</v>
      </c>
      <c r="F1282" s="2">
        <v>0</v>
      </c>
      <c r="G1282" s="3">
        <f t="shared" si="48"/>
        <v>122965.36832000001</v>
      </c>
      <c r="H1282" s="3">
        <f t="shared" si="49"/>
        <v>0.27999999999883585</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5951.22</v>
      </c>
      <c r="D1292" s="2">
        <f>BILANCA!E288</f>
        <v>11568.7</v>
      </c>
      <c r="E1292" s="2">
        <v>0</v>
      </c>
      <c r="F1292" s="2">
        <v>0</v>
      </c>
      <c r="G1292" s="3">
        <f t="shared" si="48"/>
        <v>8202.9908400000004</v>
      </c>
      <c r="H1292" s="3">
        <f t="shared" si="49"/>
        <v>0.51999999999952706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2946.66</v>
      </c>
      <c r="D1305" s="2">
        <f>BILANCA!E302</f>
        <v>7556.59</v>
      </c>
      <c r="E1305" s="2">
        <v>0</v>
      </c>
      <c r="F1305" s="2">
        <v>0</v>
      </c>
      <c r="G1305" s="3">
        <f t="shared" si="38"/>
        <v>5327.6527999999998</v>
      </c>
      <c r="H1305" s="3">
        <f t="shared" si="41"/>
        <v>0.75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46128.04</v>
      </c>
      <c r="D1306" s="2">
        <f>BILANCA!E303</f>
        <v>286442.07</v>
      </c>
      <c r="E1306" s="2">
        <v>0</v>
      </c>
      <c r="F1306" s="2">
        <v>0</v>
      </c>
      <c r="G1306" s="3">
        <f t="shared" si="38"/>
        <v>183227.60527999999</v>
      </c>
      <c r="H1306" s="3">
        <f t="shared" si="41"/>
        <v>0.11000000000785803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1651.37</v>
      </c>
      <c r="D1311" s="2">
        <f>BILANCA!E308</f>
        <v>5612.21</v>
      </c>
      <c r="E1311" s="2">
        <v>0</v>
      </c>
      <c r="F1311" s="2">
        <v>0</v>
      </c>
      <c r="G1311" s="3">
        <f t="shared" si="52"/>
        <v>3875.6127900000001</v>
      </c>
      <c r="H1311" s="3">
        <f t="shared" si="41"/>
        <v>0.57999999999992724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v>
      </c>
      <c r="D1314" s="2">
        <f>BILANCA!E311</f>
        <v>0</v>
      </c>
      <c r="E1314" s="2">
        <v>0</v>
      </c>
      <c r="F1314" s="2">
        <v>0</v>
      </c>
      <c r="G1314" s="3">
        <f t="shared" si="52"/>
        <v>0.91199999999999992</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43123.48</v>
      </c>
      <c r="D1338" s="2">
        <f>BILANCA!E335</f>
        <v>56390.68</v>
      </c>
      <c r="E1338" s="2">
        <v>0</v>
      </c>
      <c r="F1338" s="2">
        <v>0</v>
      </c>
      <c r="G1338" s="3">
        <f t="shared" si="52"/>
        <v>51136.787520000005</v>
      </c>
      <c r="H1338" s="3">
        <f t="shared" si="41"/>
        <v>0.80000000000291038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9906.02</v>
      </c>
      <c r="D1339" s="2">
        <f>BILANCA!E336</f>
        <v>18071.43</v>
      </c>
      <c r="E1339" s="2">
        <v>0</v>
      </c>
      <c r="F1339" s="2">
        <v>0</v>
      </c>
      <c r="G1339" s="3">
        <f t="shared" si="52"/>
        <v>15150.08152</v>
      </c>
      <c r="H1339" s="3">
        <f t="shared" si="41"/>
        <v>0.4500000000007276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262685.88</v>
      </c>
      <c r="D1340" s="2">
        <f>BILANCA!E337</f>
        <v>275703.78999999998</v>
      </c>
      <c r="E1340" s="2">
        <v>0</v>
      </c>
      <c r="F1340" s="2">
        <v>0</v>
      </c>
      <c r="G1340" s="3">
        <f t="shared" si="52"/>
        <v>268650.84179999999</v>
      </c>
      <c r="H1340" s="3">
        <f t="shared" si="41"/>
        <v>0.33000000001629815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48647.91</v>
      </c>
      <c r="E1342" s="2">
        <v>0</v>
      </c>
      <c r="F1342" s="2">
        <v>0</v>
      </c>
      <c r="G1342" s="3">
        <f t="shared" si="52"/>
        <v>32302.212240000004</v>
      </c>
      <c r="H1342" s="3">
        <f t="shared" si="41"/>
        <v>8.999999999650754E-2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6316.18</v>
      </c>
      <c r="E1382" s="2">
        <v>0</v>
      </c>
      <c r="F1382" s="2">
        <v>0</v>
      </c>
      <c r="G1382" s="3">
        <f t="shared" si="59"/>
        <v>4699.2379200000005</v>
      </c>
      <c r="H1382" s="3">
        <f t="shared" si="60"/>
        <v>0.18000000000029104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2826.95</v>
      </c>
      <c r="E1383" s="2">
        <v>0</v>
      </c>
      <c r="F1383" s="2">
        <v>0</v>
      </c>
      <c r="G1383" s="3">
        <f t="shared" si="59"/>
        <v>2108.9047</v>
      </c>
      <c r="H1383" s="3">
        <f t="shared" si="60"/>
        <v>5.0000000000181899E-2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3266581.59</v>
      </c>
      <c r="D1510" s="2">
        <f>'RAS-funkcijski'!E114</f>
        <v>3845884.62</v>
      </c>
      <c r="E1510" s="2">
        <v>0</v>
      </c>
      <c r="F1510" s="2">
        <v>0</v>
      </c>
      <c r="G1510" s="3">
        <f t="shared" si="52"/>
        <v>1205418.5913</v>
      </c>
      <c r="H1510" s="3">
        <f t="shared" si="63"/>
        <v>0.7900000000372529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3084459.28</v>
      </c>
      <c r="D1511" s="2">
        <f>'RAS-funkcijski'!E115</f>
        <v>3667481.41</v>
      </c>
      <c r="E1511" s="2">
        <v>0</v>
      </c>
      <c r="F1511" s="2">
        <v>0</v>
      </c>
      <c r="G1511" s="3">
        <f t="shared" si="52"/>
        <v>1156555.8530999999</v>
      </c>
      <c r="H1511" s="3">
        <f t="shared" si="63"/>
        <v>0.68999999994412065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3084459.28</v>
      </c>
      <c r="D1513" s="2">
        <f>'RAS-funkcijski'!E117</f>
        <v>3667481.41</v>
      </c>
      <c r="E1513" s="2">
        <v>0</v>
      </c>
      <c r="F1513" s="2">
        <v>0</v>
      </c>
      <c r="G1513" s="3">
        <f t="shared" si="52"/>
        <v>1177394.6973000001</v>
      </c>
      <c r="H1513" s="3">
        <f t="shared" si="63"/>
        <v>0.68999999994412065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182122.31</v>
      </c>
      <c r="D1522" s="2">
        <f>'RAS-funkcijski'!E126</f>
        <v>178403.21</v>
      </c>
      <c r="E1522" s="2">
        <v>0</v>
      </c>
      <c r="F1522" s="2">
        <v>0</v>
      </c>
      <c r="G1522" s="3">
        <f t="shared" si="52"/>
        <v>65749.305059999999</v>
      </c>
      <c r="H1522" s="3">
        <f t="shared" si="63"/>
        <v>0.51999999998952262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3266581.59</v>
      </c>
      <c r="D1537" s="14">
        <f>'RAS-funkcijski'!E141</f>
        <v>3845884.62</v>
      </c>
      <c r="E1537" s="14">
        <v>0</v>
      </c>
      <c r="F1537" s="14">
        <v>0</v>
      </c>
      <c r="G1537" s="15">
        <f t="shared" si="52"/>
        <v>1501294.0637100001</v>
      </c>
      <c r="H1537" s="15">
        <f t="shared" si="63"/>
        <v>0.7900000000372529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10055.290000000001</v>
      </c>
      <c r="D1538" s="7">
        <f>'P-VRIO'!E5</f>
        <v>96488.91</v>
      </c>
      <c r="E1538" s="7">
        <v>0</v>
      </c>
      <c r="F1538" s="7">
        <v>0</v>
      </c>
      <c r="G1538" s="8">
        <f t="shared" si="52"/>
        <v>203.03311000000002</v>
      </c>
      <c r="H1538" s="8">
        <f t="shared" si="63"/>
        <v>0.37999999999738066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94688.91</v>
      </c>
      <c r="E1539" s="2">
        <v>0</v>
      </c>
      <c r="F1539" s="2">
        <v>0</v>
      </c>
      <c r="G1539" s="3">
        <f t="shared" si="52"/>
        <v>378.75564000000003</v>
      </c>
      <c r="H1539" s="3">
        <f t="shared" si="63"/>
        <v>8.999999999650754E-2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94688.91</v>
      </c>
      <c r="E1540" s="2">
        <v>0</v>
      </c>
      <c r="F1540" s="2">
        <v>0</v>
      </c>
      <c r="G1540" s="3">
        <f t="shared" si="52"/>
        <v>568.13346000000001</v>
      </c>
      <c r="H1540" s="3">
        <f t="shared" si="63"/>
        <v>8.999999999650754E-2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94688.91</v>
      </c>
      <c r="E1542" s="2">
        <v>0</v>
      </c>
      <c r="F1542" s="2">
        <v>0</v>
      </c>
      <c r="G1542" s="3">
        <f t="shared" si="52"/>
        <v>946.8891000000001</v>
      </c>
      <c r="H1542" s="3">
        <f t="shared" si="63"/>
        <v>8.999999999650754E-2</v>
      </c>
      <c r="I1542" s="11">
        <f t="shared" si="64"/>
        <v>85.220018996693042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10055.290000000001</v>
      </c>
      <c r="D1555" s="2">
        <f>'P-VRIO'!E22</f>
        <v>1800</v>
      </c>
      <c r="E1555" s="2">
        <v>0</v>
      </c>
      <c r="F1555" s="2">
        <v>0</v>
      </c>
      <c r="G1555" s="3">
        <f t="shared" si="52"/>
        <v>245.79521999999997</v>
      </c>
      <c r="H1555" s="3">
        <f t="shared" si="63"/>
        <v>0.29000000000087311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10055.290000000001</v>
      </c>
      <c r="D1556" s="2">
        <f>'P-VRIO'!E23</f>
        <v>0</v>
      </c>
      <c r="E1556" s="2">
        <v>0</v>
      </c>
      <c r="F1556" s="2">
        <v>0</v>
      </c>
      <c r="G1556" s="3">
        <f t="shared" si="52"/>
        <v>191.05051</v>
      </c>
      <c r="H1556" s="3">
        <f t="shared" si="63"/>
        <v>0.29000000000087311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10055.290000000001</v>
      </c>
      <c r="D1558" s="2">
        <f>'P-VRIO'!E25</f>
        <v>0</v>
      </c>
      <c r="E1558" s="2">
        <v>0</v>
      </c>
      <c r="F1558" s="2">
        <v>0</v>
      </c>
      <c r="G1558" s="3">
        <f t="shared" si="52"/>
        <v>211.16109000000003</v>
      </c>
      <c r="H1558" s="3">
        <f t="shared" si="63"/>
        <v>0.29000000000087311</v>
      </c>
      <c r="I1558" s="11">
        <f t="shared" si="66"/>
        <v>61.236716100184374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1800</v>
      </c>
      <c r="E1563" s="2">
        <v>0</v>
      </c>
      <c r="F1563" s="2">
        <v>0</v>
      </c>
      <c r="G1563" s="3">
        <f t="shared" si="52"/>
        <v>93.6</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1800</v>
      </c>
      <c r="E1569" s="2">
        <v>0</v>
      </c>
      <c r="F1569" s="2">
        <v>0</v>
      </c>
      <c r="G1569" s="3">
        <f t="shared" si="52"/>
        <v>115.2</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272591.90000000002</v>
      </c>
      <c r="D1582" s="7"/>
      <c r="E1582" s="7">
        <v>0</v>
      </c>
      <c r="F1582" s="7">
        <v>0</v>
      </c>
      <c r="G1582" s="8">
        <f t="shared" ref="G1582:G1686" si="70">B1582/1000*C1582</f>
        <v>272.59190000000001</v>
      </c>
      <c r="H1582" s="8">
        <f t="shared" ref="H1582:H1686" si="71">ABS(C1582-ROUND(C1582,0))</f>
        <v>9.9999999976716936E-2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3653683.65</v>
      </c>
      <c r="D1583" s="2">
        <v>0</v>
      </c>
      <c r="E1583" s="2">
        <v>0</v>
      </c>
      <c r="F1583" s="2">
        <v>0</v>
      </c>
      <c r="G1583" s="3">
        <f t="shared" si="70"/>
        <v>7307.3672999999999</v>
      </c>
      <c r="H1583" s="3">
        <f t="shared" si="71"/>
        <v>0.35000000009313226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3484065.65</v>
      </c>
      <c r="D1585" s="2">
        <v>0</v>
      </c>
      <c r="E1585" s="2">
        <v>0</v>
      </c>
      <c r="F1585" s="2">
        <v>0</v>
      </c>
      <c r="G1585" s="3">
        <f t="shared" si="70"/>
        <v>13936.2626</v>
      </c>
      <c r="H1585" s="3">
        <f t="shared" si="71"/>
        <v>0.35000000009313226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2943899.25</v>
      </c>
      <c r="D1586" s="2">
        <v>0</v>
      </c>
      <c r="E1586" s="2">
        <v>0</v>
      </c>
      <c r="F1586" s="2">
        <v>0</v>
      </c>
      <c r="G1586" s="3">
        <f t="shared" si="70"/>
        <v>14719.49625</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444136.1</v>
      </c>
      <c r="D1587" s="2">
        <v>0</v>
      </c>
      <c r="E1587" s="2">
        <v>0</v>
      </c>
      <c r="F1587" s="2">
        <v>0</v>
      </c>
      <c r="G1587" s="3">
        <f t="shared" si="70"/>
        <v>2664.8166000000001</v>
      </c>
      <c r="H1587" s="3">
        <f t="shared" si="71"/>
        <v>9.9999999976716936E-2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0.11</v>
      </c>
      <c r="D1588" s="2">
        <v>0</v>
      </c>
      <c r="E1588" s="2">
        <v>0</v>
      </c>
      <c r="F1588" s="2">
        <v>0</v>
      </c>
      <c r="G1588" s="3">
        <f t="shared" si="70"/>
        <v>7.7000000000000007E-4</v>
      </c>
      <c r="H1588" s="3">
        <f t="shared" si="71"/>
        <v>0.11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95101.13</v>
      </c>
      <c r="D1591" s="2">
        <v>0</v>
      </c>
      <c r="E1591" s="2">
        <v>0</v>
      </c>
      <c r="F1591" s="2">
        <v>0</v>
      </c>
      <c r="G1591" s="3">
        <f t="shared" si="70"/>
        <v>951.01130000000012</v>
      </c>
      <c r="H1591" s="3">
        <f t="shared" si="71"/>
        <v>0.13000000000465661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929.06</v>
      </c>
      <c r="D1593" s="2">
        <v>0</v>
      </c>
      <c r="E1593" s="2">
        <v>0</v>
      </c>
      <c r="F1593" s="2">
        <v>0</v>
      </c>
      <c r="G1593" s="3">
        <f t="shared" si="70"/>
        <v>11.148719999999999</v>
      </c>
      <c r="H1593" s="3">
        <f t="shared" si="71"/>
        <v>5.999999999994543E-2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140951.82999999999</v>
      </c>
      <c r="D1594" s="2">
        <v>0</v>
      </c>
      <c r="E1594" s="2">
        <v>0</v>
      </c>
      <c r="F1594" s="2">
        <v>0</v>
      </c>
      <c r="G1594" s="3">
        <f t="shared" si="70"/>
        <v>1832.3737899999996</v>
      </c>
      <c r="H1594" s="3">
        <f t="shared" si="71"/>
        <v>0.17000000001280569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28666.17</v>
      </c>
      <c r="D1601" s="2">
        <v>0</v>
      </c>
      <c r="E1601" s="2">
        <v>0</v>
      </c>
      <c r="F1601" s="2">
        <v>0</v>
      </c>
      <c r="G1601" s="3">
        <f>B1601/1000*C1601</f>
        <v>573.32339999999999</v>
      </c>
      <c r="H1601" s="3">
        <f>ABS(C1601-ROUND(C1601,0))</f>
        <v>0.16999999999825377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3574709.29</v>
      </c>
      <c r="D1602" s="2">
        <v>0</v>
      </c>
      <c r="E1602" s="2">
        <v>0</v>
      </c>
      <c r="F1602" s="2">
        <v>0</v>
      </c>
      <c r="G1602" s="3">
        <f t="shared" si="70"/>
        <v>75068.895090000005</v>
      </c>
      <c r="H1602" s="3">
        <f t="shared" si="71"/>
        <v>0.2900000000372529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3461648.37</v>
      </c>
      <c r="D1604" s="2">
        <v>0</v>
      </c>
      <c r="E1604" s="2">
        <v>0</v>
      </c>
      <c r="F1604" s="2">
        <v>0</v>
      </c>
      <c r="G1604" s="3">
        <f t="shared" si="70"/>
        <v>79617.912509999995</v>
      </c>
      <c r="H1604" s="3">
        <f t="shared" si="71"/>
        <v>0.37000000011175871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2922226.62</v>
      </c>
      <c r="D1605" s="2">
        <v>0</v>
      </c>
      <c r="E1605" s="2">
        <v>0</v>
      </c>
      <c r="F1605" s="2">
        <v>0</v>
      </c>
      <c r="G1605" s="3">
        <f t="shared" si="70"/>
        <v>70133.438880000002</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443342.57</v>
      </c>
      <c r="D1606" s="2">
        <v>0</v>
      </c>
      <c r="E1606" s="2">
        <v>0</v>
      </c>
      <c r="F1606" s="2">
        <v>0</v>
      </c>
      <c r="G1606" s="3">
        <f t="shared" si="70"/>
        <v>11083.564250000001</v>
      </c>
      <c r="H1606" s="3">
        <f t="shared" si="71"/>
        <v>0.42999999999301508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0.11</v>
      </c>
      <c r="D1607" s="2">
        <v>0</v>
      </c>
      <c r="E1607" s="2">
        <v>0</v>
      </c>
      <c r="F1607" s="2">
        <v>0</v>
      </c>
      <c r="G1607" s="3">
        <f t="shared" si="70"/>
        <v>2.8599999999999997E-3</v>
      </c>
      <c r="H1607" s="3">
        <f t="shared" si="71"/>
        <v>0.11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95149.95</v>
      </c>
      <c r="D1610" s="2">
        <v>0</v>
      </c>
      <c r="E1610" s="2">
        <v>0</v>
      </c>
      <c r="F1610" s="2">
        <v>0</v>
      </c>
      <c r="G1610" s="3">
        <f t="shared" si="70"/>
        <v>2759.3485500000002</v>
      </c>
      <c r="H1610" s="3">
        <f t="shared" si="71"/>
        <v>5.0000000002910383E-2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929.12</v>
      </c>
      <c r="D1612" s="2">
        <v>0</v>
      </c>
      <c r="E1612" s="2">
        <v>0</v>
      </c>
      <c r="F1612" s="2">
        <v>0</v>
      </c>
      <c r="G1612" s="3">
        <f t="shared" si="70"/>
        <v>28.802720000000001</v>
      </c>
      <c r="H1612" s="3">
        <f t="shared" si="71"/>
        <v>0.12000000000000455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92303.92</v>
      </c>
      <c r="D1613" s="2">
        <v>0</v>
      </c>
      <c r="E1613" s="2">
        <v>0</v>
      </c>
      <c r="F1613" s="2">
        <v>0</v>
      </c>
      <c r="G1613" s="3">
        <f t="shared" si="70"/>
        <v>2953.7254400000002</v>
      </c>
      <c r="H1613" s="3">
        <f t="shared" si="71"/>
        <v>8.000000000174623E-2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20757</v>
      </c>
      <c r="D1620" s="2">
        <v>0</v>
      </c>
      <c r="E1620" s="2">
        <v>0</v>
      </c>
      <c r="F1620" s="2">
        <v>0</v>
      </c>
      <c r="G1620" s="3">
        <f>B1620/1000*C1620</f>
        <v>809.52300000000002</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351566.25999999978</v>
      </c>
      <c r="D1621" s="2">
        <v>0</v>
      </c>
      <c r="E1621" s="2">
        <v>0</v>
      </c>
      <c r="F1621" s="2">
        <v>0</v>
      </c>
      <c r="G1621" s="3">
        <f t="shared" si="70"/>
        <v>14062.650399999991</v>
      </c>
      <c r="H1621" s="3">
        <f t="shared" si="71"/>
        <v>0.25999999977648258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18071.43</v>
      </c>
      <c r="D1622" s="2">
        <v>0</v>
      </c>
      <c r="E1622" s="2">
        <v>0</v>
      </c>
      <c r="F1622" s="2">
        <v>0</v>
      </c>
      <c r="G1622" s="3">
        <f t="shared" si="70"/>
        <v>740.92863</v>
      </c>
      <c r="H1622" s="3">
        <f t="shared" si="71"/>
        <v>0.43000000000029104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18071.43</v>
      </c>
      <c r="D1628" s="2">
        <v>0</v>
      </c>
      <c r="E1628" s="2">
        <v>0</v>
      </c>
      <c r="F1628" s="2">
        <v>0</v>
      </c>
      <c r="G1628" s="3">
        <f t="shared" si="70"/>
        <v>849.35721000000001</v>
      </c>
      <c r="H1628" s="3">
        <f t="shared" si="71"/>
        <v>0.43000000000029104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18071.43</v>
      </c>
      <c r="D1634" s="2">
        <v>0</v>
      </c>
      <c r="E1634" s="2">
        <v>0</v>
      </c>
      <c r="F1634" s="2">
        <v>0</v>
      </c>
      <c r="G1634" s="3">
        <f t="shared" si="70"/>
        <v>957.78579000000002</v>
      </c>
      <c r="H1634" s="3">
        <f t="shared" si="71"/>
        <v>0.43000000000029104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18071.43</v>
      </c>
      <c r="D1635" s="2">
        <v>0</v>
      </c>
      <c r="E1635" s="2">
        <v>0</v>
      </c>
      <c r="F1635" s="2">
        <v>0</v>
      </c>
      <c r="G1635" s="3">
        <f t="shared" si="70"/>
        <v>975.85721999999998</v>
      </c>
      <c r="H1635" s="3">
        <f t="shared" si="71"/>
        <v>0.43000000000029104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333494.82999999996</v>
      </c>
      <c r="D1681" s="2">
        <v>0</v>
      </c>
      <c r="E1681" s="2">
        <v>0</v>
      </c>
      <c r="F1681" s="2">
        <v>0</v>
      </c>
      <c r="G1681" s="3">
        <f t="shared" si="70"/>
        <v>33349.483</v>
      </c>
      <c r="H1681" s="3">
        <f t="shared" si="71"/>
        <v>0.17000000004190952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275703.78999999998</v>
      </c>
      <c r="D1683" s="2">
        <v>0</v>
      </c>
      <c r="E1683" s="2">
        <v>0</v>
      </c>
      <c r="F1683" s="2">
        <v>0</v>
      </c>
      <c r="G1683" s="3">
        <f t="shared" si="70"/>
        <v>28121.786579999996</v>
      </c>
      <c r="H1683" s="3">
        <f t="shared" si="71"/>
        <v>0.21000000002095476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48647.91</v>
      </c>
      <c r="D1684" s="2">
        <v>0</v>
      </c>
      <c r="E1684" s="2">
        <v>0</v>
      </c>
      <c r="F1684" s="2">
        <v>0</v>
      </c>
      <c r="G1684" s="3">
        <f t="shared" si="70"/>
        <v>5010.7347300000001</v>
      </c>
      <c r="H1684" s="3">
        <f t="shared" si="71"/>
        <v>8.999999999650754E-2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9143.1299999999992</v>
      </c>
      <c r="D1686" s="14">
        <v>0</v>
      </c>
      <c r="E1686" s="14">
        <v>0</v>
      </c>
      <c r="F1686" s="14">
        <v>0</v>
      </c>
      <c r="G1686" s="15">
        <f t="shared" si="70"/>
        <v>960.02864999999986</v>
      </c>
      <c r="H1686" s="15">
        <f t="shared" si="71"/>
        <v>0.12999999999919964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13070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3291714.55</v>
      </c>
      <c r="I17" s="275">
        <f>'PR-RAS'!E6</f>
        <v>3552835.4800000004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3192368.5800000005</v>
      </c>
      <c r="I18" s="275">
        <f>'PR-RAS'!E152</f>
        <v>3700993.63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4107.4899999990303</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289563.36999999965</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817183.29000000015</v>
      </c>
      <c r="I22" s="275">
        <f>BILANCA!E7</f>
        <v>877440.66000000015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282650.61</v>
      </c>
      <c r="I23" s="275">
        <f>BILANCA!E69</f>
        <v>299610.87000000005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272591.90000000002</v>
      </c>
      <c r="I24" s="275">
        <f>BILANCA!E177</f>
        <v>351566.26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827242</v>
      </c>
      <c r="I25" s="275">
        <f>BILANCA!E251</f>
        <v>825485.27</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3266581.59</v>
      </c>
      <c r="I30" s="275">
        <f>'RAS-funkcijski'!E114</f>
        <v>3845884.62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3266581.59</v>
      </c>
      <c r="I31" s="275">
        <f>'RAS-funkcijski'!E141</f>
        <v>3845884.62</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10055.290000000001</v>
      </c>
      <c r="I33" s="275">
        <f>'P-VRIO'!E5</f>
        <v>96488.91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10055.290000000001</v>
      </c>
      <c r="I34" s="275">
        <f>'P-VRIO'!E22</f>
        <v>1800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272591.90000000002</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351566.25999999978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18071.43</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333494.82999999996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94"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3291714.55</v>
      </c>
      <c r="E6" s="60">
        <f>E7+E43+E49+E82+E106+E125+E134+E140</f>
        <v>3552835.4800000004</v>
      </c>
      <c r="F6" s="45">
        <f t="shared" ref="F6:F132" si="0">IF(D6&lt;&gt;0,IF(E6/D6&gt;=100,"&gt;&gt;100",E6/D6*100),"-")</f>
        <v>107.93267235155615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2758020.34</v>
      </c>
      <c r="E49" s="60">
        <f>E50+E53+E58+E61+E64+E68+E71+E74+E77</f>
        <v>2833177.0500000003</v>
      </c>
      <c r="F49" s="45">
        <f t="shared" si="0"/>
        <v>102.72502377556796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21787.8</v>
      </c>
      <c r="E61" s="60">
        <f t="shared" si="10"/>
        <v>0</v>
      </c>
      <c r="F61" s="45">
        <f t="shared" si="0"/>
        <v>0</v>
      </c>
    </row>
    <row r="62" spans="1:6" ht="12.75" customHeight="1" x14ac:dyDescent="0.2">
      <c r="A62" s="63">
        <v>6341</v>
      </c>
      <c r="B62" s="65" t="s">
        <v>127</v>
      </c>
      <c r="C62" s="247" t="s">
        <v>128</v>
      </c>
      <c r="D62" s="194">
        <v>21787.8</v>
      </c>
      <c r="E62" s="194">
        <v>0</v>
      </c>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2632695.64</v>
      </c>
      <c r="E68" s="60">
        <f t="shared" si="11"/>
        <v>2797160.3400000003</v>
      </c>
      <c r="F68" s="45">
        <f t="shared" si="0"/>
        <v>106.24700772475167</v>
      </c>
    </row>
    <row r="69" spans="1:6" ht="12.75" customHeight="1" x14ac:dyDescent="0.2">
      <c r="A69" s="63" t="s">
        <v>141</v>
      </c>
      <c r="B69" s="64" t="s">
        <v>142</v>
      </c>
      <c r="C69" s="247" t="s">
        <v>141</v>
      </c>
      <c r="D69" s="194">
        <v>2628641.9700000002</v>
      </c>
      <c r="E69" s="194">
        <v>2758407.22</v>
      </c>
      <c r="F69" s="45">
        <f t="shared" si="0"/>
        <v>104.93658898705023</v>
      </c>
    </row>
    <row r="70" spans="1:6" ht="24" x14ac:dyDescent="0.2">
      <c r="A70" s="63" t="s">
        <v>143</v>
      </c>
      <c r="B70" s="64" t="s">
        <v>144</v>
      </c>
      <c r="C70" s="247" t="s">
        <v>143</v>
      </c>
      <c r="D70" s="194">
        <v>4053.67</v>
      </c>
      <c r="E70" s="194">
        <v>38753.120000000003</v>
      </c>
      <c r="F70" s="45">
        <f t="shared" si="0"/>
        <v>956.00085848132676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103536.9</v>
      </c>
      <c r="E77" s="60">
        <f t="shared" si="14"/>
        <v>36016.71</v>
      </c>
      <c r="F77" s="45">
        <f t="shared" si="0"/>
        <v>34.786351532641987</v>
      </c>
    </row>
    <row r="78" spans="1:6" ht="12.75" customHeight="1" x14ac:dyDescent="0.2">
      <c r="A78" s="63">
        <v>6391</v>
      </c>
      <c r="B78" s="64" t="s">
        <v>159</v>
      </c>
      <c r="C78" s="247" t="s">
        <v>160</v>
      </c>
      <c r="D78" s="194">
        <v>14453.03</v>
      </c>
      <c r="E78" s="194">
        <v>4450.8</v>
      </c>
      <c r="F78" s="45">
        <f t="shared" si="0"/>
        <v>30.794926738545481</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89083.87</v>
      </c>
      <c r="E80" s="194">
        <v>31565.91</v>
      </c>
      <c r="F80" s="45">
        <f t="shared" si="0"/>
        <v>35.433923110884159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2625.42</v>
      </c>
      <c r="E82" s="60">
        <f t="shared" si="15"/>
        <v>0</v>
      </c>
      <c r="F82" s="45">
        <f t="shared" si="0"/>
        <v>0</v>
      </c>
    </row>
    <row r="83" spans="1:6" ht="12.75" customHeight="1" x14ac:dyDescent="0.2">
      <c r="A83" s="63">
        <v>641</v>
      </c>
      <c r="B83" s="64" t="s">
        <v>169</v>
      </c>
      <c r="C83" s="247" t="s">
        <v>170</v>
      </c>
      <c r="D83" s="60">
        <f t="shared" ref="D83:E83" si="16">SUM(D84:D90)</f>
        <v>2625.42</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2625.42</v>
      </c>
      <c r="E85" s="194">
        <v>0</v>
      </c>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146.80000000000001</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146.80000000000001</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146.80000000000001</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36844.910000000003</v>
      </c>
      <c r="E125" s="60">
        <f t="shared" si="22"/>
        <v>34652.69</v>
      </c>
      <c r="F125" s="45">
        <f t="shared" si="0"/>
        <v>94.050141525654425</v>
      </c>
    </row>
    <row r="126" spans="1:6" ht="12.75" customHeight="1" x14ac:dyDescent="0.2">
      <c r="A126" s="63">
        <v>661</v>
      </c>
      <c r="B126" s="65" t="s">
        <v>255</v>
      </c>
      <c r="C126" s="247" t="s">
        <v>256</v>
      </c>
      <c r="D126" s="60">
        <f t="shared" ref="D126:E126" si="23">SUM(D127:D128)</f>
        <v>30903.63</v>
      </c>
      <c r="E126" s="60">
        <f t="shared" si="23"/>
        <v>27272.9</v>
      </c>
      <c r="F126" s="45">
        <f t="shared" si="0"/>
        <v>88.251444894984829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30903.63</v>
      </c>
      <c r="E128" s="194">
        <v>27272.9</v>
      </c>
      <c r="F128" s="45">
        <f t="shared" si="0"/>
        <v>88.251444894984829</v>
      </c>
    </row>
    <row r="129" spans="1:6" ht="36" x14ac:dyDescent="0.2">
      <c r="A129" s="63">
        <v>663</v>
      </c>
      <c r="B129" s="182" t="s">
        <v>261</v>
      </c>
      <c r="C129" s="247" t="s">
        <v>262</v>
      </c>
      <c r="D129" s="60">
        <f t="shared" ref="D129:E129" si="24">SUM(D130:D133)</f>
        <v>5941.2800000000007</v>
      </c>
      <c r="E129" s="60">
        <f t="shared" si="24"/>
        <v>7379.79</v>
      </c>
      <c r="F129" s="45">
        <f t="shared" si="0"/>
        <v>124.21212264023913</v>
      </c>
    </row>
    <row r="130" spans="1:6" ht="12.75" customHeight="1" x14ac:dyDescent="0.2">
      <c r="A130" s="63">
        <v>6631</v>
      </c>
      <c r="B130" s="65" t="s">
        <v>263</v>
      </c>
      <c r="C130" s="247" t="s">
        <v>264</v>
      </c>
      <c r="D130" s="194">
        <v>3402.5</v>
      </c>
      <c r="E130" s="194">
        <v>3440.63</v>
      </c>
      <c r="F130" s="45">
        <f t="shared" si="0"/>
        <v>101.12064658339457</v>
      </c>
    </row>
    <row r="131" spans="1:6" ht="12.75" customHeight="1" x14ac:dyDescent="0.2">
      <c r="A131" s="63">
        <v>6632</v>
      </c>
      <c r="B131" s="182" t="s">
        <v>265</v>
      </c>
      <c r="C131" s="247" t="s">
        <v>266</v>
      </c>
      <c r="D131" s="194">
        <v>2538.7800000000002</v>
      </c>
      <c r="E131" s="194">
        <v>3939.16</v>
      </c>
      <c r="F131" s="45">
        <f t="shared" si="0"/>
        <v>155.15956483035157</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493382.16000000003</v>
      </c>
      <c r="E134" s="60">
        <f t="shared" si="25"/>
        <v>685005.74</v>
      </c>
      <c r="F134" s="45">
        <f t="shared" ref="F134:F229" si="26">IF(D134&lt;&gt;0,IF(E134/D134&gt;=100,"&gt;&gt;100",E134/D134*100),"-")</f>
        <v>138.83877357867985</v>
      </c>
    </row>
    <row r="135" spans="1:6" ht="24" x14ac:dyDescent="0.2">
      <c r="A135" s="63">
        <v>671</v>
      </c>
      <c r="B135" s="182" t="s">
        <v>273</v>
      </c>
      <c r="C135" s="247" t="s">
        <v>274</v>
      </c>
      <c r="D135" s="60">
        <f t="shared" ref="D135:E135" si="27">SUM(D136:D138)</f>
        <v>493382.16000000003</v>
      </c>
      <c r="E135" s="60">
        <f t="shared" si="27"/>
        <v>685005.74</v>
      </c>
      <c r="F135" s="45">
        <f t="shared" si="26"/>
        <v>138.83877357867985</v>
      </c>
    </row>
    <row r="136" spans="1:6" ht="12.75" customHeight="1" x14ac:dyDescent="0.2">
      <c r="A136" s="63">
        <v>6711</v>
      </c>
      <c r="B136" s="65" t="s">
        <v>275</v>
      </c>
      <c r="C136" s="247" t="s">
        <v>276</v>
      </c>
      <c r="D136" s="194">
        <v>440119.34</v>
      </c>
      <c r="E136" s="194">
        <v>635536.51</v>
      </c>
      <c r="F136" s="45">
        <f t="shared" si="26"/>
        <v>144.4009504331257</v>
      </c>
    </row>
    <row r="137" spans="1:6" ht="24" x14ac:dyDescent="0.2">
      <c r="A137" s="63">
        <v>6712</v>
      </c>
      <c r="B137" s="182" t="s">
        <v>277</v>
      </c>
      <c r="C137" s="247" t="s">
        <v>278</v>
      </c>
      <c r="D137" s="194">
        <v>53262.82</v>
      </c>
      <c r="E137" s="194">
        <v>49469.23</v>
      </c>
      <c r="F137" s="45">
        <f t="shared" si="26"/>
        <v>92.877602049609848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694.92</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694.92</v>
      </c>
      <c r="E151" s="194"/>
      <c r="F151" s="45">
        <f t="shared" si="26"/>
        <v>0</v>
      </c>
    </row>
    <row r="152" spans="1:6" ht="12.75" customHeight="1" x14ac:dyDescent="0.2">
      <c r="A152" s="63">
        <v>3</v>
      </c>
      <c r="B152" s="64" t="s">
        <v>307</v>
      </c>
      <c r="C152" s="247" t="s">
        <v>13</v>
      </c>
      <c r="D152" s="60">
        <f>D153+D164+D202+D221+D230+D262+D273</f>
        <v>3192368.5800000005</v>
      </c>
      <c r="E152" s="60">
        <f>E153+E164+E202+E221+E230+E262+E273</f>
        <v>3700993.63</v>
      </c>
      <c r="F152" s="45">
        <f t="shared" si="26"/>
        <v>115.93252900640938</v>
      </c>
    </row>
    <row r="153" spans="1:6" ht="12.75" customHeight="1" x14ac:dyDescent="0.2">
      <c r="A153" s="63">
        <v>31</v>
      </c>
      <c r="B153" s="64" t="s">
        <v>308</v>
      </c>
      <c r="C153" s="247" t="s">
        <v>3</v>
      </c>
      <c r="D153" s="60">
        <f t="shared" ref="D153:E153" si="30">D154+D159+D160</f>
        <v>2650763.5100000002</v>
      </c>
      <c r="E153" s="60">
        <f t="shared" si="30"/>
        <v>3153119.41</v>
      </c>
      <c r="F153" s="45">
        <f t="shared" si="26"/>
        <v>118.95136620467513</v>
      </c>
    </row>
    <row r="154" spans="1:6" ht="12.75" customHeight="1" x14ac:dyDescent="0.2">
      <c r="A154" s="63">
        <v>311</v>
      </c>
      <c r="B154" s="64" t="s">
        <v>309</v>
      </c>
      <c r="C154" s="247" t="s">
        <v>310</v>
      </c>
      <c r="D154" s="60">
        <f t="shared" ref="D154:E154" si="31">SUM(D155:D158)</f>
        <v>2202319.69</v>
      </c>
      <c r="E154" s="60">
        <f t="shared" si="31"/>
        <v>2629232.66</v>
      </c>
      <c r="F154" s="45">
        <f t="shared" si="26"/>
        <v>119.38469568875354</v>
      </c>
    </row>
    <row r="155" spans="1:6" ht="12.75" customHeight="1" x14ac:dyDescent="0.2">
      <c r="A155" s="63">
        <v>3111</v>
      </c>
      <c r="B155" s="64" t="s">
        <v>311</v>
      </c>
      <c r="C155" s="247" t="s">
        <v>312</v>
      </c>
      <c r="D155" s="194">
        <v>2202319.69</v>
      </c>
      <c r="E155" s="194">
        <v>2629232.66</v>
      </c>
      <c r="F155" s="45">
        <f t="shared" si="26"/>
        <v>119.38469568875354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93272.89</v>
      </c>
      <c r="E159" s="194">
        <v>98344.13</v>
      </c>
      <c r="F159" s="45">
        <f t="shared" si="26"/>
        <v>105.4369924637266</v>
      </c>
    </row>
    <row r="160" spans="1:6" ht="12.75" customHeight="1" x14ac:dyDescent="0.2">
      <c r="A160" s="63">
        <v>313</v>
      </c>
      <c r="B160" s="65" t="s">
        <v>321</v>
      </c>
      <c r="C160" s="247" t="s">
        <v>322</v>
      </c>
      <c r="D160" s="60">
        <f t="shared" ref="D160:E160" si="32">SUM(D161:D163)</f>
        <v>355170.93</v>
      </c>
      <c r="E160" s="60">
        <f t="shared" si="32"/>
        <v>425542.62</v>
      </c>
      <c r="F160" s="45">
        <f t="shared" si="26"/>
        <v>119.81347122074433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355170.93</v>
      </c>
      <c r="E162" s="194">
        <v>425542.62</v>
      </c>
      <c r="F162" s="45">
        <f t="shared" si="26"/>
        <v>119.81347122074433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438343.29000000004</v>
      </c>
      <c r="E164" s="60">
        <f>E165+E170+E178+E188+E189+E194</f>
        <v>451004.48</v>
      </c>
      <c r="F164" s="45">
        <f t="shared" si="26"/>
        <v>102.88841880070754</v>
      </c>
    </row>
    <row r="165" spans="1:6" ht="12.75" customHeight="1" x14ac:dyDescent="0.2">
      <c r="A165" s="63">
        <v>321</v>
      </c>
      <c r="B165" s="64" t="s">
        <v>331</v>
      </c>
      <c r="C165" s="247" t="s">
        <v>332</v>
      </c>
      <c r="D165" s="60">
        <f t="shared" ref="D165:E165" si="33">SUM(D166:D169)</f>
        <v>63884.990000000005</v>
      </c>
      <c r="E165" s="60">
        <f t="shared" si="33"/>
        <v>73699.73000000001</v>
      </c>
      <c r="F165" s="45">
        <f t="shared" si="26"/>
        <v>115.36313929140476</v>
      </c>
    </row>
    <row r="166" spans="1:6" ht="12.75" customHeight="1" x14ac:dyDescent="0.2">
      <c r="A166" s="63">
        <v>3211</v>
      </c>
      <c r="B166" s="64" t="s">
        <v>333</v>
      </c>
      <c r="C166" s="247" t="s">
        <v>334</v>
      </c>
      <c r="D166" s="194">
        <v>9761.9699999999993</v>
      </c>
      <c r="E166" s="194">
        <v>11553.79</v>
      </c>
      <c r="F166" s="45">
        <f t="shared" si="26"/>
        <v>118.35510660245833</v>
      </c>
    </row>
    <row r="167" spans="1:6" ht="12.75" customHeight="1" x14ac:dyDescent="0.2">
      <c r="A167" s="63">
        <v>3212</v>
      </c>
      <c r="B167" s="64" t="s">
        <v>335</v>
      </c>
      <c r="C167" s="247" t="s">
        <v>336</v>
      </c>
      <c r="D167" s="194">
        <v>53515.12</v>
      </c>
      <c r="E167" s="194">
        <v>61613.94</v>
      </c>
      <c r="F167" s="45">
        <f t="shared" si="26"/>
        <v>115.13370426899911</v>
      </c>
    </row>
    <row r="168" spans="1:6" ht="12.75" customHeight="1" x14ac:dyDescent="0.2">
      <c r="A168" s="63">
        <v>3213</v>
      </c>
      <c r="B168" s="64" t="s">
        <v>337</v>
      </c>
      <c r="C168" s="247" t="s">
        <v>338</v>
      </c>
      <c r="D168" s="194">
        <v>607.9</v>
      </c>
      <c r="E168" s="194">
        <v>532</v>
      </c>
      <c r="F168" s="45">
        <f t="shared" si="26"/>
        <v>87.514393814772177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115131.81999999999</v>
      </c>
      <c r="E170" s="60">
        <f t="shared" si="34"/>
        <v>92112.22</v>
      </c>
      <c r="F170" s="45">
        <f t="shared" si="26"/>
        <v>80.005875004842281</v>
      </c>
    </row>
    <row r="171" spans="1:6" ht="12.75" customHeight="1" x14ac:dyDescent="0.2">
      <c r="A171" s="63">
        <v>3221</v>
      </c>
      <c r="B171" s="64" t="s">
        <v>343</v>
      </c>
      <c r="C171" s="247" t="s">
        <v>344</v>
      </c>
      <c r="D171" s="194">
        <v>22584.63</v>
      </c>
      <c r="E171" s="194">
        <v>28023.89</v>
      </c>
      <c r="F171" s="45">
        <f t="shared" si="26"/>
        <v>124.08390130810201</v>
      </c>
    </row>
    <row r="172" spans="1:6" ht="12.75" customHeight="1" x14ac:dyDescent="0.2">
      <c r="A172" s="63">
        <v>3222</v>
      </c>
      <c r="B172" s="64" t="s">
        <v>345</v>
      </c>
      <c r="C172" s="247" t="s">
        <v>346</v>
      </c>
      <c r="D172" s="194">
        <v>8006.41</v>
      </c>
      <c r="E172" s="194">
        <v>12034.61</v>
      </c>
      <c r="F172" s="45">
        <f t="shared" si="26"/>
        <v>150.3121873598779</v>
      </c>
    </row>
    <row r="173" spans="1:6" ht="12.75" customHeight="1" x14ac:dyDescent="0.2">
      <c r="A173" s="63">
        <v>3223</v>
      </c>
      <c r="B173" s="65" t="s">
        <v>347</v>
      </c>
      <c r="C173" s="247" t="s">
        <v>348</v>
      </c>
      <c r="D173" s="194">
        <v>78994.080000000002</v>
      </c>
      <c r="E173" s="194">
        <v>46380.85</v>
      </c>
      <c r="F173" s="45">
        <f t="shared" si="26"/>
        <v>58.714336568006111</v>
      </c>
    </row>
    <row r="174" spans="1:6" ht="12.75" customHeight="1" x14ac:dyDescent="0.2">
      <c r="A174" s="63">
        <v>3224</v>
      </c>
      <c r="B174" s="65" t="s">
        <v>349</v>
      </c>
      <c r="C174" s="247" t="s">
        <v>350</v>
      </c>
      <c r="D174" s="194">
        <v>4494.7700000000004</v>
      </c>
      <c r="E174" s="194">
        <v>2102.59</v>
      </c>
      <c r="F174" s="45">
        <f t="shared" si="26"/>
        <v>46.778589338275374</v>
      </c>
    </row>
    <row r="175" spans="1:6" ht="12.75" customHeight="1" x14ac:dyDescent="0.2">
      <c r="A175" s="63">
        <v>3225</v>
      </c>
      <c r="B175" s="65" t="s">
        <v>351</v>
      </c>
      <c r="C175" s="247" t="s">
        <v>352</v>
      </c>
      <c r="D175" s="194">
        <v>1051.93</v>
      </c>
      <c r="E175" s="194">
        <v>1909.88</v>
      </c>
      <c r="F175" s="45">
        <f t="shared" si="26"/>
        <v>181.55960947971823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1660.4</v>
      </c>
      <c r="F177" s="45" t="str">
        <f t="shared" si="26"/>
        <v>-</v>
      </c>
    </row>
    <row r="178" spans="1:6" ht="12.75" customHeight="1" x14ac:dyDescent="0.2">
      <c r="A178" s="63">
        <v>323</v>
      </c>
      <c r="B178" s="65" t="s">
        <v>357</v>
      </c>
      <c r="C178" s="247" t="s">
        <v>358</v>
      </c>
      <c r="D178" s="60">
        <f t="shared" ref="D178:E178" si="35">SUM(D179:D187)</f>
        <v>240269.96000000002</v>
      </c>
      <c r="E178" s="60">
        <f t="shared" si="35"/>
        <v>263214.84999999998</v>
      </c>
      <c r="F178" s="45">
        <f t="shared" si="26"/>
        <v>109.54962909220941</v>
      </c>
    </row>
    <row r="179" spans="1:6" ht="12.75" customHeight="1" x14ac:dyDescent="0.2">
      <c r="A179" s="63">
        <v>3231</v>
      </c>
      <c r="B179" s="65" t="s">
        <v>359</v>
      </c>
      <c r="C179" s="247" t="s">
        <v>360</v>
      </c>
      <c r="D179" s="194">
        <v>7847.77</v>
      </c>
      <c r="E179" s="194">
        <v>3695.65</v>
      </c>
      <c r="F179" s="45">
        <f t="shared" si="26"/>
        <v>47.09172159734549</v>
      </c>
    </row>
    <row r="180" spans="1:6" ht="12.75" customHeight="1" x14ac:dyDescent="0.2">
      <c r="A180" s="63">
        <v>3232</v>
      </c>
      <c r="B180" s="65" t="s">
        <v>361</v>
      </c>
      <c r="C180" s="247" t="s">
        <v>362</v>
      </c>
      <c r="D180" s="194">
        <v>9097.0499999999993</v>
      </c>
      <c r="E180" s="194">
        <v>38346.57</v>
      </c>
      <c r="F180" s="45">
        <f t="shared" si="26"/>
        <v>421.52752815473156</v>
      </c>
    </row>
    <row r="181" spans="1:6" ht="12.75" customHeight="1" x14ac:dyDescent="0.2">
      <c r="A181" s="63">
        <v>3233</v>
      </c>
      <c r="B181" s="65" t="s">
        <v>363</v>
      </c>
      <c r="C181" s="247" t="s">
        <v>364</v>
      </c>
      <c r="D181" s="194">
        <v>248.85</v>
      </c>
      <c r="E181" s="194">
        <v>746.55</v>
      </c>
      <c r="F181" s="45">
        <f t="shared" si="26"/>
        <v>300</v>
      </c>
    </row>
    <row r="182" spans="1:6" ht="12.75" customHeight="1" x14ac:dyDescent="0.2">
      <c r="A182" s="63">
        <v>3234</v>
      </c>
      <c r="B182" s="65" t="s">
        <v>365</v>
      </c>
      <c r="C182" s="247" t="s">
        <v>366</v>
      </c>
      <c r="D182" s="194">
        <v>9355.4599999999991</v>
      </c>
      <c r="E182" s="194">
        <v>9709.5300000000007</v>
      </c>
      <c r="F182" s="45">
        <f t="shared" si="26"/>
        <v>103.78463485494034</v>
      </c>
    </row>
    <row r="183" spans="1:6" ht="12.75" customHeight="1" x14ac:dyDescent="0.2">
      <c r="A183" s="63">
        <v>3235</v>
      </c>
      <c r="B183" s="64" t="s">
        <v>367</v>
      </c>
      <c r="C183" s="247" t="s">
        <v>368</v>
      </c>
      <c r="D183" s="194">
        <v>4234.01</v>
      </c>
      <c r="E183" s="194">
        <v>7885</v>
      </c>
      <c r="F183" s="45">
        <f t="shared" si="26"/>
        <v>186.23007503525025</v>
      </c>
    </row>
    <row r="184" spans="1:6" ht="12.75" customHeight="1" x14ac:dyDescent="0.2">
      <c r="A184" s="63">
        <v>3236</v>
      </c>
      <c r="B184" s="64" t="s">
        <v>369</v>
      </c>
      <c r="C184" s="247" t="s">
        <v>370</v>
      </c>
      <c r="D184" s="194">
        <v>6840</v>
      </c>
      <c r="E184" s="194">
        <v>3880</v>
      </c>
      <c r="F184" s="45">
        <f t="shared" si="26"/>
        <v>56.725146198830409</v>
      </c>
    </row>
    <row r="185" spans="1:6" ht="12.75" customHeight="1" x14ac:dyDescent="0.2">
      <c r="A185" s="63">
        <v>3237</v>
      </c>
      <c r="B185" s="64" t="s">
        <v>371</v>
      </c>
      <c r="C185" s="247" t="s">
        <v>372</v>
      </c>
      <c r="D185" s="194">
        <v>3812.7</v>
      </c>
      <c r="E185" s="194">
        <v>4404.8500000000004</v>
      </c>
      <c r="F185" s="45">
        <f t="shared" si="26"/>
        <v>115.53098853830622</v>
      </c>
    </row>
    <row r="186" spans="1:6" ht="12.75" customHeight="1" x14ac:dyDescent="0.2">
      <c r="A186" s="63">
        <v>3238</v>
      </c>
      <c r="B186" s="64" t="s">
        <v>373</v>
      </c>
      <c r="C186" s="247" t="s">
        <v>374</v>
      </c>
      <c r="D186" s="194">
        <v>3435.3</v>
      </c>
      <c r="E186" s="194">
        <v>2708.92</v>
      </c>
      <c r="F186" s="45">
        <f t="shared" si="26"/>
        <v>78.855412918813499</v>
      </c>
    </row>
    <row r="187" spans="1:6" ht="12.75" customHeight="1" x14ac:dyDescent="0.2">
      <c r="A187" s="63">
        <v>3239</v>
      </c>
      <c r="B187" s="64" t="s">
        <v>375</v>
      </c>
      <c r="C187" s="247" t="s">
        <v>376</v>
      </c>
      <c r="D187" s="194">
        <v>195398.82</v>
      </c>
      <c r="E187" s="194">
        <v>191837.78</v>
      </c>
      <c r="F187" s="45">
        <f t="shared" si="26"/>
        <v>98.177552965775334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19056.52</v>
      </c>
      <c r="E194" s="60">
        <f t="shared" si="36"/>
        <v>21977.68</v>
      </c>
      <c r="F194" s="45">
        <f t="shared" si="26"/>
        <v>115.32892679250986</v>
      </c>
    </row>
    <row r="195" spans="1:6" ht="12.75" customHeight="1" x14ac:dyDescent="0.2">
      <c r="A195" s="63">
        <v>3291</v>
      </c>
      <c r="B195" s="183" t="s">
        <v>391</v>
      </c>
      <c r="C195" s="247" t="s">
        <v>392</v>
      </c>
      <c r="D195" s="194">
        <v>1127.26</v>
      </c>
      <c r="E195" s="194">
        <v>1046.6400000000001</v>
      </c>
      <c r="F195" s="45">
        <f t="shared" si="26"/>
        <v>92.84814505970229</v>
      </c>
    </row>
    <row r="196" spans="1:6" ht="12.75" customHeight="1" x14ac:dyDescent="0.2">
      <c r="A196" s="63">
        <v>3292</v>
      </c>
      <c r="B196" s="64" t="s">
        <v>393</v>
      </c>
      <c r="C196" s="247" t="s">
        <v>394</v>
      </c>
      <c r="D196" s="194">
        <v>5994.83</v>
      </c>
      <c r="E196" s="194">
        <v>7803.52</v>
      </c>
      <c r="F196" s="45">
        <f t="shared" si="26"/>
        <v>130.17083053230868</v>
      </c>
    </row>
    <row r="197" spans="1:6" ht="12.75" customHeight="1" x14ac:dyDescent="0.2">
      <c r="A197" s="63">
        <v>3293</v>
      </c>
      <c r="B197" s="64" t="s">
        <v>395</v>
      </c>
      <c r="C197" s="247" t="s">
        <v>396</v>
      </c>
      <c r="D197" s="194">
        <v>3571.19</v>
      </c>
      <c r="E197" s="194">
        <v>3181.6</v>
      </c>
      <c r="F197" s="45">
        <f t="shared" si="26"/>
        <v>89.090751262184313</v>
      </c>
    </row>
    <row r="198" spans="1:6" ht="12.75" customHeight="1" x14ac:dyDescent="0.2">
      <c r="A198" s="63">
        <v>3294</v>
      </c>
      <c r="B198" s="64" t="s">
        <v>397</v>
      </c>
      <c r="C198" s="247" t="s">
        <v>398</v>
      </c>
      <c r="D198" s="194">
        <v>265.08999999999997</v>
      </c>
      <c r="E198" s="194">
        <v>300</v>
      </c>
      <c r="F198" s="45">
        <f t="shared" si="26"/>
        <v>113.1691123769286</v>
      </c>
    </row>
    <row r="199" spans="1:6" ht="12.75" customHeight="1" x14ac:dyDescent="0.2">
      <c r="A199" s="63">
        <v>3295</v>
      </c>
      <c r="B199" s="64" t="s">
        <v>399</v>
      </c>
      <c r="C199" s="247" t="s">
        <v>400</v>
      </c>
      <c r="D199" s="194">
        <v>5399.32</v>
      </c>
      <c r="E199" s="194">
        <v>7766.67</v>
      </c>
      <c r="F199" s="45">
        <f t="shared" si="26"/>
        <v>143.84533607935813</v>
      </c>
    </row>
    <row r="200" spans="1:6" ht="12.75" customHeight="1" x14ac:dyDescent="0.2">
      <c r="A200" s="63" t="s">
        <v>401</v>
      </c>
      <c r="B200" s="64" t="s">
        <v>402</v>
      </c>
      <c r="C200" s="247" t="s">
        <v>401</v>
      </c>
      <c r="D200" s="194">
        <v>909.07</v>
      </c>
      <c r="E200" s="194">
        <v>0</v>
      </c>
      <c r="F200" s="45">
        <f t="shared" si="26"/>
        <v>0</v>
      </c>
    </row>
    <row r="201" spans="1:6" ht="12.75" customHeight="1" x14ac:dyDescent="0.2">
      <c r="A201" s="63">
        <v>3299</v>
      </c>
      <c r="B201" s="64" t="s">
        <v>403</v>
      </c>
      <c r="C201" s="247" t="s">
        <v>404</v>
      </c>
      <c r="D201" s="194">
        <v>1789.76</v>
      </c>
      <c r="E201" s="194">
        <v>1879.25</v>
      </c>
      <c r="F201" s="45">
        <f t="shared" si="26"/>
        <v>105.00011174682639</v>
      </c>
    </row>
    <row r="202" spans="1:6" ht="12.75" customHeight="1" x14ac:dyDescent="0.2">
      <c r="A202" s="63">
        <v>34</v>
      </c>
      <c r="B202" s="183" t="s">
        <v>405</v>
      </c>
      <c r="C202" s="247" t="s">
        <v>406</v>
      </c>
      <c r="D202" s="60">
        <f t="shared" ref="D202:E202" si="37">D203+D208+D216</f>
        <v>38.85</v>
      </c>
      <c r="E202" s="60">
        <f t="shared" si="37"/>
        <v>0.11</v>
      </c>
      <c r="F202" s="45">
        <f t="shared" si="26"/>
        <v>0.28314028314028311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38.85</v>
      </c>
      <c r="E216" s="60">
        <f t="shared" si="40"/>
        <v>0.11</v>
      </c>
      <c r="F216" s="45">
        <f t="shared" si="26"/>
        <v>0.28314028314028311</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38.85</v>
      </c>
      <c r="E219" s="194">
        <v>0.11</v>
      </c>
      <c r="F219" s="45">
        <f t="shared" si="26"/>
        <v>0.28314028314028311</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101490.64</v>
      </c>
      <c r="E262" s="60">
        <f t="shared" si="55"/>
        <v>95101.12999999999</v>
      </c>
      <c r="F262" s="45">
        <f t="shared" ref="F262:F268" si="56">IF(D262&lt;&gt;0,IF(E262/D262&gt;=100,"&gt;&gt;100",E262/D262*100),"-")</f>
        <v>93.704335690463665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101490.64</v>
      </c>
      <c r="E269" s="60">
        <f t="shared" si="58"/>
        <v>95101.12999999999</v>
      </c>
      <c r="F269" s="45">
        <f t="shared" ref="F269:F272" si="59">IF(D269&lt;&gt;0,IF(E269/D269&gt;=100,"&gt;&gt;100",E269/D269*100),"-")</f>
        <v>93.704335690463665</v>
      </c>
    </row>
    <row r="270" spans="1:6" ht="12.75" customHeight="1" x14ac:dyDescent="0.2">
      <c r="A270" s="63">
        <v>3721</v>
      </c>
      <c r="B270" s="65" t="s">
        <v>532</v>
      </c>
      <c r="C270" s="247" t="s">
        <v>533</v>
      </c>
      <c r="D270" s="194">
        <v>3605.36</v>
      </c>
      <c r="E270" s="194">
        <v>3237.15</v>
      </c>
      <c r="F270" s="45">
        <f t="shared" si="59"/>
        <v>89.787150242971563</v>
      </c>
    </row>
    <row r="271" spans="1:6" ht="12.75" customHeight="1" x14ac:dyDescent="0.2">
      <c r="A271" s="63">
        <v>3722</v>
      </c>
      <c r="B271" s="65" t="s">
        <v>534</v>
      </c>
      <c r="C271" s="247" t="s">
        <v>535</v>
      </c>
      <c r="D271" s="194">
        <v>97885.28</v>
      </c>
      <c r="E271" s="194">
        <v>91863.98</v>
      </c>
      <c r="F271" s="45">
        <f t="shared" si="59"/>
        <v>93.848615440442117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1732.29</v>
      </c>
      <c r="E273" s="60">
        <f t="shared" si="60"/>
        <v>1768.5</v>
      </c>
      <c r="F273" s="45">
        <f t="shared" ref="F273:F277" si="61">IF(D273&lt;&gt;0,IF(E273/D273&gt;=100,"&gt;&gt;100",E273/D273*100),"-")</f>
        <v>102.09029665933534</v>
      </c>
    </row>
    <row r="274" spans="1:6" ht="12.75" customHeight="1" x14ac:dyDescent="0.2">
      <c r="A274" s="63">
        <v>381</v>
      </c>
      <c r="B274" s="64" t="s">
        <v>540</v>
      </c>
      <c r="C274" s="247" t="s">
        <v>541</v>
      </c>
      <c r="D274" s="60">
        <f t="shared" ref="D274:E274" si="62">SUM(D275:D277)</f>
        <v>1732.29</v>
      </c>
      <c r="E274" s="60">
        <f t="shared" si="62"/>
        <v>1768.5</v>
      </c>
      <c r="F274" s="45">
        <f t="shared" si="61"/>
        <v>102.09029665933534</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1732.29</v>
      </c>
      <c r="E276" s="194">
        <v>1768.5</v>
      </c>
      <c r="F276" s="45">
        <f t="shared" si="61"/>
        <v>102.09029665933534</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3192368.5800000005</v>
      </c>
      <c r="E299" s="60">
        <f>E152-E297+E298</f>
        <v>3700993.63</v>
      </c>
      <c r="F299" s="45">
        <f t="shared" si="68"/>
        <v>115.93252900640938</v>
      </c>
    </row>
    <row r="300" spans="1:6" ht="12.75" customHeight="1" x14ac:dyDescent="0.2">
      <c r="A300" s="63" t="s">
        <v>581</v>
      </c>
      <c r="B300" s="64" t="s">
        <v>592</v>
      </c>
      <c r="C300" s="247" t="s">
        <v>593</v>
      </c>
      <c r="D300" s="60">
        <f>IF(D6&gt;=D299,D6-D299,0)</f>
        <v>99345.969999999274</v>
      </c>
      <c r="E300" s="60">
        <f>IF(E6&gt;=E299,E6-E299,0)</f>
        <v>0</v>
      </c>
      <c r="F300" s="45">
        <f t="shared" si="68"/>
        <v>0</v>
      </c>
    </row>
    <row r="301" spans="1:6" ht="12.75" customHeight="1" x14ac:dyDescent="0.2">
      <c r="A301" s="63" t="s">
        <v>581</v>
      </c>
      <c r="B301" s="64" t="s">
        <v>594</v>
      </c>
      <c r="C301" s="247" t="s">
        <v>595</v>
      </c>
      <c r="D301" s="60">
        <f>IF(D299&gt;=D6,D299-D6,0)</f>
        <v>0</v>
      </c>
      <c r="E301" s="60">
        <f>IF(E299&gt;=E6,E299-E6,0)</f>
        <v>148158.14999999944</v>
      </c>
      <c r="F301" s="45" t="str">
        <f t="shared" si="68"/>
        <v>-</v>
      </c>
    </row>
    <row r="302" spans="1:6" ht="12.75" customHeight="1" x14ac:dyDescent="0.2">
      <c r="A302" s="63">
        <v>92211</v>
      </c>
      <c r="B302" s="64" t="s">
        <v>596</v>
      </c>
      <c r="C302" s="247" t="s">
        <v>597</v>
      </c>
      <c r="D302" s="194">
        <v>0</v>
      </c>
      <c r="E302" s="194">
        <v>3485.77</v>
      </c>
      <c r="F302" s="45" t="str">
        <f t="shared" si="68"/>
        <v>-</v>
      </c>
    </row>
    <row r="303" spans="1:6" ht="12.75" customHeight="1" x14ac:dyDescent="0.2">
      <c r="A303" s="63">
        <v>92221</v>
      </c>
      <c r="B303" s="64" t="s">
        <v>598</v>
      </c>
      <c r="C303" s="247" t="s">
        <v>599</v>
      </c>
      <c r="D303" s="194">
        <v>21025.47</v>
      </c>
      <c r="E303" s="194">
        <v>0</v>
      </c>
      <c r="F303" s="45">
        <f t="shared" si="68"/>
        <v>0</v>
      </c>
    </row>
    <row r="304" spans="1:6" ht="12.75" customHeight="1" x14ac:dyDescent="0.2">
      <c r="A304" s="63">
        <v>96</v>
      </c>
      <c r="B304" s="220" t="s">
        <v>600</v>
      </c>
      <c r="C304" s="247" t="s">
        <v>601</v>
      </c>
      <c r="D304" s="194">
        <v>5951.22</v>
      </c>
      <c r="E304" s="194">
        <v>237607.98</v>
      </c>
      <c r="F304" s="45">
        <f t="shared" si="68"/>
        <v>3992.5927792956741</v>
      </c>
    </row>
    <row r="305" spans="1:6" ht="12" x14ac:dyDescent="0.2">
      <c r="A305" s="63">
        <v>9661</v>
      </c>
      <c r="B305" s="220" t="s">
        <v>602</v>
      </c>
      <c r="C305" s="247" t="s">
        <v>603</v>
      </c>
      <c r="D305" s="194">
        <v>5951.22</v>
      </c>
      <c r="E305" s="194">
        <v>11568.7</v>
      </c>
      <c r="F305" s="45">
        <f t="shared" si="68"/>
        <v>194.39207423015785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74213.010000000009</v>
      </c>
      <c r="E360" s="60">
        <f t="shared" si="86"/>
        <v>144890.99000000002</v>
      </c>
      <c r="F360" s="45">
        <f t="shared" si="72"/>
        <v>195.23664381757322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31939.010000000002</v>
      </c>
      <c r="E373" s="60">
        <f t="shared" si="90"/>
        <v>118378.49000000002</v>
      </c>
      <c r="F373" s="45">
        <f t="shared" si="72"/>
        <v>370.63919639337604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24357.22</v>
      </c>
      <c r="E379" s="60">
        <f t="shared" si="92"/>
        <v>76198.73000000001</v>
      </c>
      <c r="F379" s="45">
        <f t="shared" si="72"/>
        <v>312.83836989607192</v>
      </c>
    </row>
    <row r="380" spans="1:6" ht="12.75" customHeight="1" x14ac:dyDescent="0.2">
      <c r="A380" s="63">
        <v>4221</v>
      </c>
      <c r="B380" s="64" t="s">
        <v>647</v>
      </c>
      <c r="C380" s="247" t="s">
        <v>739</v>
      </c>
      <c r="D380" s="194">
        <v>14064.57</v>
      </c>
      <c r="E380" s="194">
        <v>19026.560000000001</v>
      </c>
      <c r="F380" s="45">
        <f t="shared" si="72"/>
        <v>135.28006899606601</v>
      </c>
    </row>
    <row r="381" spans="1:6" ht="12.75" customHeight="1" x14ac:dyDescent="0.2">
      <c r="A381" s="63">
        <v>4222</v>
      </c>
      <c r="B381" s="64" t="s">
        <v>740</v>
      </c>
      <c r="C381" s="247" t="s">
        <v>741</v>
      </c>
      <c r="D381" s="194">
        <v>2000</v>
      </c>
      <c r="E381" s="194">
        <v>0</v>
      </c>
      <c r="F381" s="45">
        <f t="shared" si="72"/>
        <v>0</v>
      </c>
    </row>
    <row r="382" spans="1:6" ht="12.75" customHeight="1" x14ac:dyDescent="0.2">
      <c r="A382" s="63">
        <v>4223</v>
      </c>
      <c r="B382" s="64" t="s">
        <v>651</v>
      </c>
      <c r="C382" s="247" t="s">
        <v>742</v>
      </c>
      <c r="D382" s="194">
        <v>0</v>
      </c>
      <c r="E382" s="194">
        <v>1610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6636.9</v>
      </c>
      <c r="E385" s="194">
        <v>5265.81</v>
      </c>
      <c r="F385" s="45">
        <f t="shared" si="72"/>
        <v>79.341409392939482</v>
      </c>
    </row>
    <row r="386" spans="1:6" ht="12.75" customHeight="1" x14ac:dyDescent="0.2">
      <c r="A386" s="63">
        <v>4227</v>
      </c>
      <c r="B386" s="183" t="s">
        <v>659</v>
      </c>
      <c r="C386" s="247" t="s">
        <v>746</v>
      </c>
      <c r="D386" s="194">
        <v>1655.75</v>
      </c>
      <c r="E386" s="194">
        <v>50296.36</v>
      </c>
      <c r="F386" s="45">
        <f t="shared" si="72"/>
        <v>3037.6783934772761</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7581.79</v>
      </c>
      <c r="E393" s="60">
        <f t="shared" si="94"/>
        <v>42179.76</v>
      </c>
      <c r="F393" s="45">
        <f t="shared" si="72"/>
        <v>556.32983767685471</v>
      </c>
    </row>
    <row r="394" spans="1:6" ht="12.75" customHeight="1" x14ac:dyDescent="0.2">
      <c r="A394" s="63">
        <v>4241</v>
      </c>
      <c r="B394" s="64" t="s">
        <v>756</v>
      </c>
      <c r="C394" s="247" t="s">
        <v>757</v>
      </c>
      <c r="D394" s="194">
        <v>7581.79</v>
      </c>
      <c r="E394" s="194">
        <v>42179.76</v>
      </c>
      <c r="F394" s="45">
        <f t="shared" si="72"/>
        <v>556.32983767685471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42274</v>
      </c>
      <c r="E412" s="60">
        <f t="shared" si="100"/>
        <v>26512.5</v>
      </c>
      <c r="F412" s="45">
        <f t="shared" si="72"/>
        <v>62.715853716232196</v>
      </c>
    </row>
    <row r="413" spans="1:6" ht="12.75" customHeight="1" x14ac:dyDescent="0.2">
      <c r="A413" s="63">
        <v>451</v>
      </c>
      <c r="B413" s="64" t="s">
        <v>784</v>
      </c>
      <c r="C413" s="247" t="s">
        <v>785</v>
      </c>
      <c r="D413" s="194">
        <v>42274</v>
      </c>
      <c r="E413" s="194">
        <v>26512.5</v>
      </c>
      <c r="F413" s="45">
        <f t="shared" si="72"/>
        <v>62.715853716232196</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74213.010000000009</v>
      </c>
      <c r="E418" s="60">
        <f t="shared" si="102"/>
        <v>144890.99000000002</v>
      </c>
      <c r="F418" s="45">
        <f t="shared" si="72"/>
        <v>195.23664381757322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3291714.55</v>
      </c>
      <c r="E422" s="60">
        <f>E6+E308</f>
        <v>3552835.4800000004</v>
      </c>
      <c r="F422" s="45">
        <f t="shared" si="72"/>
        <v>107.93267235155615</v>
      </c>
    </row>
    <row r="423" spans="1:6" ht="12.75" customHeight="1" x14ac:dyDescent="0.2">
      <c r="A423" s="63" t="s">
        <v>581</v>
      </c>
      <c r="B423" s="64" t="s">
        <v>804</v>
      </c>
      <c r="C423" s="247" t="s">
        <v>805</v>
      </c>
      <c r="D423" s="60">
        <f t="shared" ref="D423:E423" si="103">D299+D360</f>
        <v>3266581.5900000008</v>
      </c>
      <c r="E423" s="60">
        <f t="shared" si="103"/>
        <v>3845884.62</v>
      </c>
      <c r="F423" s="45">
        <f t="shared" si="72"/>
        <v>117.73422809255467</v>
      </c>
    </row>
    <row r="424" spans="1:6" ht="12.75" customHeight="1" x14ac:dyDescent="0.2">
      <c r="A424" s="63" t="s">
        <v>581</v>
      </c>
      <c r="B424" s="64" t="s">
        <v>806</v>
      </c>
      <c r="C424" s="247" t="s">
        <v>807</v>
      </c>
      <c r="D424" s="60">
        <f t="shared" ref="D424:E424" si="104">IF(D422&gt;=D423,D422-D423,0)</f>
        <v>25132.959999999031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293049.13999999966</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3485.77</v>
      </c>
      <c r="F426" s="45" t="str">
        <f t="shared" si="72"/>
        <v>-</v>
      </c>
    </row>
    <row r="427" spans="1:6" ht="12.75" customHeight="1" x14ac:dyDescent="0.2">
      <c r="A427" s="251" t="s">
        <v>810</v>
      </c>
      <c r="B427" s="64" t="s">
        <v>813</v>
      </c>
      <c r="C427" s="252" t="s">
        <v>814</v>
      </c>
      <c r="D427" s="60">
        <f t="shared" ref="D427:E427" si="107">IF(D303-D302+D420-D419&gt;=0,D303-D302+D420-D419,0)</f>
        <v>21025.47</v>
      </c>
      <c r="E427" s="60">
        <f t="shared" si="107"/>
        <v>0</v>
      </c>
      <c r="F427" s="45">
        <f t="shared" si="72"/>
        <v>0</v>
      </c>
    </row>
    <row r="428" spans="1:6" ht="24" x14ac:dyDescent="0.2">
      <c r="A428" s="249" t="s">
        <v>815</v>
      </c>
      <c r="B428" s="243" t="s">
        <v>816</v>
      </c>
      <c r="C428" s="250" t="s">
        <v>817</v>
      </c>
      <c r="D428" s="81">
        <f t="shared" ref="D428:E428" si="108">D304+D421</f>
        <v>5951.22</v>
      </c>
      <c r="E428" s="81">
        <f t="shared" si="108"/>
        <v>237607.98</v>
      </c>
      <c r="F428" s="61">
        <f t="shared" si="72"/>
        <v>3992.5927792956741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3291714.55</v>
      </c>
      <c r="E643" s="60">
        <f>E422+E430</f>
        <v>3552835.4800000004</v>
      </c>
      <c r="F643" s="45">
        <f t="shared" si="109"/>
        <v>107.93267235155615</v>
      </c>
    </row>
    <row r="644" spans="1:6" ht="12.75" customHeight="1" x14ac:dyDescent="0.2">
      <c r="A644" s="63" t="s">
        <v>581</v>
      </c>
      <c r="B644" s="64" t="s">
        <v>1237</v>
      </c>
      <c r="C644" s="247" t="s">
        <v>1238</v>
      </c>
      <c r="D644" s="60">
        <f>D423+D535</f>
        <v>3266581.5900000008</v>
      </c>
      <c r="E644" s="60">
        <f>E423+E535</f>
        <v>3845884.62</v>
      </c>
      <c r="F644" s="45">
        <f t="shared" si="109"/>
        <v>117.73422809255467</v>
      </c>
    </row>
    <row r="645" spans="1:6" ht="12.75" customHeight="1" x14ac:dyDescent="0.2">
      <c r="A645" s="63" t="s">
        <v>581</v>
      </c>
      <c r="B645" s="64" t="s">
        <v>1239</v>
      </c>
      <c r="C645" s="247" t="s">
        <v>1240</v>
      </c>
      <c r="D645" s="60">
        <f t="shared" ref="D645:E645" si="163">IF(D643&gt;=D644,D643-D644,0)</f>
        <v>25132.959999999031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293049.13999999966</v>
      </c>
      <c r="F646" s="45" t="str">
        <f t="shared" si="109"/>
        <v>-</v>
      </c>
    </row>
    <row r="647" spans="1:6" ht="24" x14ac:dyDescent="0.2">
      <c r="A647" s="251" t="s">
        <v>1243</v>
      </c>
      <c r="B647" s="64" t="s">
        <v>1244</v>
      </c>
      <c r="C647" s="252" t="s">
        <v>1243</v>
      </c>
      <c r="D647" s="60">
        <f>IF(D426-D427+D641-D642&gt;=0,D426-D427+D641-D642,0)</f>
        <v>0</v>
      </c>
      <c r="E647" s="60">
        <f>IF(E426-E427+E641-E642&gt;=0,E426-E427+E641-E642,0)</f>
        <v>3485.77</v>
      </c>
      <c r="F647" s="45" t="str">
        <f t="shared" si="109"/>
        <v>-</v>
      </c>
    </row>
    <row r="648" spans="1:6" ht="24" x14ac:dyDescent="0.2">
      <c r="A648" s="251" t="s">
        <v>1245</v>
      </c>
      <c r="B648" s="64" t="s">
        <v>1246</v>
      </c>
      <c r="C648" s="252" t="s">
        <v>1245</v>
      </c>
      <c r="D648" s="60">
        <f>IF(D427-D426+D642-D641&gt;=0,D427-D426+D642-D641,0)</f>
        <v>21025.47</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4107.4899999990303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289563.36999999965</v>
      </c>
      <c r="F650" s="45" t="str">
        <f t="shared" si="109"/>
        <v>-</v>
      </c>
    </row>
    <row r="651" spans="1:6" ht="24" x14ac:dyDescent="0.2">
      <c r="A651" s="249" t="s">
        <v>1251</v>
      </c>
      <c r="B651" s="184" t="s">
        <v>1252</v>
      </c>
      <c r="C651" s="250" t="s">
        <v>1251</v>
      </c>
      <c r="D651" s="196">
        <v>231299.82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120</v>
      </c>
      <c r="E658" s="253">
        <v>129</v>
      </c>
      <c r="F658" s="45">
        <f t="shared" si="167"/>
        <v>107.5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98</v>
      </c>
      <c r="E660" s="253">
        <v>104</v>
      </c>
      <c r="F660" s="45">
        <f t="shared" si="167"/>
        <v>106.12244897959184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21787.8</v>
      </c>
      <c r="E677" s="192">
        <v>0</v>
      </c>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175657.07</v>
      </c>
      <c r="E683" s="192">
        <v>166457.43</v>
      </c>
      <c r="F683" s="71">
        <f t="shared" si="167"/>
        <v>94.76272717061714</v>
      </c>
    </row>
    <row r="684" spans="1:6" ht="24" x14ac:dyDescent="0.2">
      <c r="A684" s="70">
        <v>63613</v>
      </c>
      <c r="B684" s="182" t="s">
        <v>1317</v>
      </c>
      <c r="C684" s="278" t="s">
        <v>1318</v>
      </c>
      <c r="D684" s="192">
        <v>2452984.9</v>
      </c>
      <c r="E684" s="192">
        <v>2591949.79</v>
      </c>
      <c r="F684" s="71">
        <f t="shared" si="167"/>
        <v>105.66513434306097</v>
      </c>
    </row>
    <row r="685" spans="1:6" ht="24" x14ac:dyDescent="0.2">
      <c r="A685" s="63">
        <v>63622</v>
      </c>
      <c r="B685" s="244" t="s">
        <v>1319</v>
      </c>
      <c r="C685" s="247" t="s">
        <v>1320</v>
      </c>
      <c r="D685" s="194">
        <v>4053.67</v>
      </c>
      <c r="E685" s="194">
        <v>38753.120000000003</v>
      </c>
      <c r="F685" s="45">
        <f t="shared" si="167"/>
        <v>956.00085848132676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146.80000000000001</v>
      </c>
      <c r="E726" s="192">
        <v>0</v>
      </c>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2472.0700000000002</v>
      </c>
      <c r="E733" s="192">
        <v>3531.52</v>
      </c>
      <c r="F733" s="71">
        <f t="shared" si="167"/>
        <v>142.85679612632327</v>
      </c>
    </row>
    <row r="734" spans="1:6" ht="12.75" customHeight="1" x14ac:dyDescent="0.2">
      <c r="A734" s="70">
        <v>32121</v>
      </c>
      <c r="B734" s="65" t="s">
        <v>1397</v>
      </c>
      <c r="C734" s="278" t="s">
        <v>1398</v>
      </c>
      <c r="D734" s="192">
        <v>53515.12</v>
      </c>
      <c r="E734" s="192">
        <v>61613.94</v>
      </c>
      <c r="F734" s="71">
        <f t="shared" si="167"/>
        <v>115.13370426899911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6840</v>
      </c>
      <c r="E736" s="194">
        <v>3880</v>
      </c>
      <c r="F736" s="45">
        <f t="shared" si="167"/>
        <v>56.725146198830409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543.47</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4417.28</v>
      </c>
      <c r="E744" s="192">
        <v>7488</v>
      </c>
      <c r="F744" s="71">
        <f t="shared" si="170"/>
        <v>169.51608229498697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3605.36</v>
      </c>
      <c r="E844" s="194">
        <v>3237.15</v>
      </c>
      <c r="F844" s="45">
        <f t="shared" si="169"/>
        <v>89.787150242971563</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97885.28</v>
      </c>
      <c r="E855" s="194">
        <v>91863.98</v>
      </c>
      <c r="F855" s="45">
        <f t="shared" si="169"/>
        <v>93.848615440442117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29"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1099833.9000000001</v>
      </c>
      <c r="E6" s="180">
        <f t="shared" si="0"/>
        <v>1177051.5300000003</v>
      </c>
      <c r="F6" s="181">
        <f t="shared" ref="F6:F298" si="1">IF(D6&gt;0,IF(E6/D6&gt;=100,"&gt;&gt;100",E6/D6*100),"-")</f>
        <v>107.0208446930032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817183.29000000015</v>
      </c>
      <c r="E7" s="79">
        <f t="shared" si="2"/>
        <v>877440.66000000015</v>
      </c>
      <c r="F7" s="71">
        <f t="shared" si="1"/>
        <v>107.37378881058616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39162.839999999997</v>
      </c>
      <c r="E8" s="79">
        <f>E9+E10-E11</f>
        <v>39162.839999999997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39162.839999999997</v>
      </c>
      <c r="E9" s="192">
        <v>39162.839999999997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778020.45000000019</v>
      </c>
      <c r="E12" s="79">
        <f t="shared" si="3"/>
        <v>838277.82000000018</v>
      </c>
      <c r="F12" s="71">
        <f t="shared" si="1"/>
        <v>107.74495966012205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645678.09000000008</v>
      </c>
      <c r="E13" s="79">
        <f t="shared" si="4"/>
        <v>660510.68000000005</v>
      </c>
      <c r="F13" s="71">
        <f t="shared" si="1"/>
        <v>102.29721129301443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934392.55</v>
      </c>
      <c r="E15" s="192">
        <v>960905.05</v>
      </c>
      <c r="F15" s="71">
        <f t="shared" si="1"/>
        <v>102.837404900114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288714.46000000002</v>
      </c>
      <c r="E18" s="192">
        <v>300394.37</v>
      </c>
      <c r="F18" s="71">
        <f t="shared" si="1"/>
        <v>104.04548840400996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117098.91000000003</v>
      </c>
      <c r="E19" s="79">
        <f t="shared" si="5"/>
        <v>152916.46000000008</v>
      </c>
      <c r="F19" s="71">
        <f t="shared" si="1"/>
        <v>130.58743245347034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611368.04</v>
      </c>
      <c r="E20" s="192">
        <v>626487.97</v>
      </c>
      <c r="F20" s="71">
        <f t="shared" si="1"/>
        <v>102.47313058759171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16065.05</v>
      </c>
      <c r="E21" s="192">
        <v>16065.05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43199.93</v>
      </c>
      <c r="E22" s="192">
        <v>44809.93</v>
      </c>
      <c r="F22" s="71">
        <f t="shared" si="1"/>
        <v>103.72685789074197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31.06</v>
      </c>
      <c r="E23" s="192">
        <v>31.06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1451.7</v>
      </c>
      <c r="E24" s="192">
        <v>1451.7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97422.33</v>
      </c>
      <c r="E25" s="192">
        <v>102688.15</v>
      </c>
      <c r="F25" s="71">
        <f t="shared" si="1"/>
        <v>105.40514684877687</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16634.32</v>
      </c>
      <c r="E26" s="192">
        <v>66930.679999999993</v>
      </c>
      <c r="F26" s="71">
        <f t="shared" si="1"/>
        <v>402.36498997253864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669073.52</v>
      </c>
      <c r="E28" s="192">
        <v>705548.08</v>
      </c>
      <c r="F28" s="71">
        <f t="shared" si="1"/>
        <v>105.45150254937603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14863.450000000012</v>
      </c>
      <c r="E35" s="79">
        <f t="shared" si="7"/>
        <v>24717.680000000008</v>
      </c>
      <c r="F35" s="71">
        <f t="shared" si="1"/>
        <v>166.29840312982509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98177.21</v>
      </c>
      <c r="E36" s="192">
        <v>120460.57</v>
      </c>
      <c r="F36" s="71">
        <f t="shared" si="1"/>
        <v>122.69708010647278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83313.759999999995</v>
      </c>
      <c r="E40" s="192">
        <v>95742.89</v>
      </c>
      <c r="F40" s="71">
        <f t="shared" si="1"/>
        <v>114.91846004789605</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380</v>
      </c>
      <c r="E45" s="79">
        <f t="shared" si="9"/>
        <v>133</v>
      </c>
      <c r="F45" s="71">
        <f t="shared" si="1"/>
        <v>35</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380</v>
      </c>
      <c r="E49" s="192">
        <v>380</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247</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38914.25</v>
      </c>
      <c r="E54" s="192">
        <v>40824.129999999997</v>
      </c>
      <c r="F54" s="71">
        <f t="shared" si="1"/>
        <v>104.90791933546193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38914.25</v>
      </c>
      <c r="E55" s="192">
        <v>40824.129999999997</v>
      </c>
      <c r="F55" s="71">
        <f t="shared" si="1"/>
        <v>104.90791933546193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282650.61</v>
      </c>
      <c r="E69" s="79">
        <f>E70+E82+E88+E119+E135+E147+E165+E171</f>
        <v>299610.87000000005</v>
      </c>
      <c r="F69" s="71">
        <f t="shared" si="1"/>
        <v>106.00043283119045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2276.09</v>
      </c>
      <c r="E82" s="79">
        <f>SUM(E83:E85)-E86+E87</f>
        <v>5612.21</v>
      </c>
      <c r="F82" s="71">
        <f t="shared" si="1"/>
        <v>246.57241146000376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621.72</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1654.37</v>
      </c>
      <c r="E87" s="192">
        <v>5612.21</v>
      </c>
      <c r="F87" s="71">
        <f t="shared" si="1"/>
        <v>339.23547936676806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49074.700000000004</v>
      </c>
      <c r="E147" s="79">
        <f t="shared" si="24"/>
        <v>293998.66000000003</v>
      </c>
      <c r="F147" s="71">
        <f t="shared" si="1"/>
        <v>599.08396791014513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226039.28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226039.28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5951.22</v>
      </c>
      <c r="E161" s="192">
        <v>11568.7</v>
      </c>
      <c r="F161" s="71">
        <f t="shared" si="1"/>
        <v>194.39207423015785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43123.48</v>
      </c>
      <c r="E162" s="192">
        <v>56390.68</v>
      </c>
      <c r="F162" s="71">
        <f t="shared" si="1"/>
        <v>130.7656061152764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231299.82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231299.82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1099833.8999999999</v>
      </c>
      <c r="E176" s="79">
        <f>E177+E251</f>
        <v>1177051.53</v>
      </c>
      <c r="F176" s="71">
        <f t="shared" si="1"/>
        <v>107.0208446930032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272591.90000000002</v>
      </c>
      <c r="E177" s="79">
        <f>E178+E197+E203+E219+E247+E248</f>
        <v>351566.26</v>
      </c>
      <c r="F177" s="71">
        <f t="shared" si="1"/>
        <v>128.97164589263289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272591.90000000002</v>
      </c>
      <c r="E178" s="79">
        <f>SUM(E179:E181)+E185+E186+SUM(E194:E196)</f>
        <v>293775.21999999997</v>
      </c>
      <c r="F178" s="71">
        <f t="shared" si="1"/>
        <v>107.77107463574667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225223.28</v>
      </c>
      <c r="E179" s="192">
        <v>246895.91</v>
      </c>
      <c r="F179" s="71">
        <f t="shared" si="1"/>
        <v>109.62273082960164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45831.6</v>
      </c>
      <c r="E180" s="192">
        <v>46625.13</v>
      </c>
      <c r="F180" s="71">
        <f t="shared" si="1"/>
        <v>101.73140366035661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303</v>
      </c>
      <c r="E194" s="192">
        <v>254.18</v>
      </c>
      <c r="F194" s="71">
        <f t="shared" si="1"/>
        <v>83.887788778877891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1234.02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48647.91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48647.91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9143.1299999999992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827242</v>
      </c>
      <c r="E251" s="79">
        <f>+E252+E255-E264+E274+E291</f>
        <v>825485.27</v>
      </c>
      <c r="F251" s="71">
        <f t="shared" si="1"/>
        <v>99.787640134325869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817183.29</v>
      </c>
      <c r="E252" s="79">
        <f>E253-E254</f>
        <v>877440.66</v>
      </c>
      <c r="F252" s="71">
        <f t="shared" si="1"/>
        <v>107.37378881058616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817183.29</v>
      </c>
      <c r="E253" s="192">
        <v>877440.66</v>
      </c>
      <c r="F253" s="71">
        <f t="shared" si="1"/>
        <v>107.37378881058616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4107.49</v>
      </c>
      <c r="E255" s="79">
        <f>E256-E260</f>
        <v>-289563.37</v>
      </c>
      <c r="F255" s="71">
        <f t="shared" si="1"/>
        <v>-7049.6427258496069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18465.23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18465.23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14357.74</v>
      </c>
      <c r="E260" s="79">
        <f>SUM(E261:E263)</f>
        <v>289563.37</v>
      </c>
      <c r="F260" s="71">
        <f t="shared" si="1"/>
        <v>2016.775411729144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236833.89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14357.74</v>
      </c>
      <c r="E262" s="192">
        <v>52729.48</v>
      </c>
      <c r="F262" s="71">
        <f t="shared" si="1"/>
        <v>367.25473507669039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5951.22</v>
      </c>
      <c r="E274" s="79">
        <f>SUM(E275:E277)+SUM(E286:E290)</f>
        <v>237607.98</v>
      </c>
      <c r="F274" s="71">
        <f t="shared" si="1"/>
        <v>3992.5927792956741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226039.28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226039.28</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5951.22</v>
      </c>
      <c r="E288" s="192">
        <v>11568.7</v>
      </c>
      <c r="F288" s="71">
        <f t="shared" si="39"/>
        <v>194.39207423015785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2946.66</v>
      </c>
      <c r="E302" s="192">
        <v>7556.59</v>
      </c>
      <c r="F302" s="71">
        <f t="shared" si="43"/>
        <v>256.44594218538958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46128.04</v>
      </c>
      <c r="E303" s="192">
        <v>286442.07</v>
      </c>
      <c r="F303" s="71">
        <f t="shared" si="43"/>
        <v>620.97169097147855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1651.37</v>
      </c>
      <c r="E308" s="192">
        <v>5612.21</v>
      </c>
      <c r="F308" s="71">
        <f t="shared" si="43"/>
        <v>339.85175944821572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43123.48</v>
      </c>
      <c r="E335" s="192">
        <v>56390.68</v>
      </c>
      <c r="F335" s="71">
        <f t="shared" si="43"/>
        <v>130.7656061152764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9906.02</v>
      </c>
      <c r="E336" s="192">
        <v>18071.43</v>
      </c>
      <c r="F336" s="71">
        <f t="shared" si="43"/>
        <v>182.42876553853111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262685.88</v>
      </c>
      <c r="E337" s="192">
        <v>275703.78999999998</v>
      </c>
      <c r="F337" s="71">
        <f t="shared" si="43"/>
        <v>104.95569461137384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48647.91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6316.18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2826.95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14" sqref="E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3266581.59</v>
      </c>
      <c r="E114" s="60">
        <f t="shared" si="22"/>
        <v>3845884.62</v>
      </c>
      <c r="F114" s="45">
        <f t="shared" si="1"/>
        <v>117.73422809255472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3084459.28</v>
      </c>
      <c r="E115" s="60">
        <f t="shared" si="23"/>
        <v>3667481.41</v>
      </c>
      <c r="F115" s="45">
        <f t="shared" si="1"/>
        <v>118.90192338671433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3084459.28</v>
      </c>
      <c r="E117" s="194">
        <v>3667481.41</v>
      </c>
      <c r="F117" s="45">
        <f t="shared" si="1"/>
        <v>118.90192338671433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182122.31</v>
      </c>
      <c r="E126" s="194">
        <v>178403.21</v>
      </c>
      <c r="F126" s="45">
        <f t="shared" si="1"/>
        <v>97.957910812793884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3266581.59</v>
      </c>
      <c r="E141" s="81">
        <f t="shared" si="28"/>
        <v>3845884.62</v>
      </c>
      <c r="F141" s="61">
        <f t="shared" si="1"/>
        <v>117.73422809255472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10" workbookViewId="0">
      <selection activeCell="O36" sqref="O3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10055.290000000001</v>
      </c>
      <c r="E5" s="82">
        <f t="shared" si="0"/>
        <v>96488.91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94688.91</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94688.91</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94688.91</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10055.290000000001</v>
      </c>
      <c r="E22" s="83">
        <f t="shared" si="3"/>
        <v>1800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10055.290000000001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10055.290000000001</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1800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v>1800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36" sqref="D3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272591.90000000002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3653683.65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3484065.65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2943899.25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444136.1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0.11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95101.13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929.06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140951.82999999999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28666.17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3574709.29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3461648.37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2922226.62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443342.57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0.11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95149.95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929.12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92303.92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20757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351566.25999999978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18071.43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18071.43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18071.43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18071.43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333494.82999999996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275703.78999999998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48647.91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9143.1299999999992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8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13070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Zadarski otoci</cp:lastModifiedBy>
  <cp:lastPrinted>2026-01-27T08:22:47Z</cp:lastPrinted>
  <dcterms:created xsi:type="dcterms:W3CDTF">2022-04-01T05:14:30Z</dcterms:created>
  <dcterms:modified xsi:type="dcterms:W3CDTF">2026-01-27T08:23:20Z</dcterms:modified>
</cp:coreProperties>
</file>