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Zadarski otoci\Desktop\TRANSPARENTNOST\2026\"/>
    </mc:Choice>
  </mc:AlternateContent>
  <bookViews>
    <workbookView xWindow="-105" yWindow="-105" windowWidth="23250" windowHeight="12570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2" l="1"/>
  <c r="D113" i="1"/>
  <c r="D112" i="1"/>
  <c r="D97" i="1"/>
  <c r="D94" i="1"/>
  <c r="D91" i="1"/>
  <c r="D88" i="1"/>
  <c r="D73" i="1"/>
  <c r="D70" i="1"/>
  <c r="D65" i="1"/>
  <c r="D60" i="1"/>
  <c r="D52" i="1"/>
  <c r="D49" i="1"/>
  <c r="D43" i="1"/>
  <c r="D30" i="1"/>
  <c r="D28" i="1"/>
  <c r="D24" i="1"/>
  <c r="D21" i="1"/>
  <c r="D17" i="1"/>
  <c r="D54" i="1" l="1"/>
  <c r="D36" i="1"/>
  <c r="D34" i="1"/>
  <c r="D32" i="1"/>
  <c r="D38" i="1"/>
  <c r="D57" i="1" l="1"/>
  <c r="D45" i="1"/>
  <c r="B15" i="2"/>
  <c r="B11" i="2"/>
  <c r="B12" i="2"/>
  <c r="B13" i="2"/>
  <c r="B9" i="2"/>
  <c r="B8" i="2"/>
  <c r="D40" i="1"/>
  <c r="D54" i="2" l="1"/>
</calcChain>
</file>

<file path=xl/sharedStrings.xml><?xml version="1.0" encoding="utf-8"?>
<sst xmlns="http://schemas.openxmlformats.org/spreadsheetml/2006/main" count="267" uniqueCount="106">
  <si>
    <t>Zadar</t>
  </si>
  <si>
    <t>NAZIV PRIMATELJA</t>
  </si>
  <si>
    <t>OIB PRIMATELJA</t>
  </si>
  <si>
    <t>SJEDIŠTE PRIMATELJA</t>
  </si>
  <si>
    <t>NAČIN OBJAVE ISPLAČENOG IZNOSA</t>
  </si>
  <si>
    <t>Vrsta rashoda i izdatka</t>
  </si>
  <si>
    <t>UKUPNO :</t>
  </si>
  <si>
    <t>Način objave isplaćenog iznosa</t>
  </si>
  <si>
    <t>Obveznik-isplatitelj</t>
  </si>
  <si>
    <t>Ministarstvo</t>
  </si>
  <si>
    <t>UKUPNO:</t>
  </si>
  <si>
    <t>3132-Doprinosi za obvezno zdravstveno osiguranje</t>
  </si>
  <si>
    <t>3212-Naknade za prijevoz, za rad na terenu i odvojeni život</t>
  </si>
  <si>
    <t>Zagreb</t>
  </si>
  <si>
    <t>OŠ ZADARSKI OTOCI-ZADAR</t>
  </si>
  <si>
    <t>Trg Damira Tomljanovića Gavrana 2 23000 Zadar</t>
  </si>
  <si>
    <t>OIB 31690679863</t>
  </si>
  <si>
    <t>Odgovorna osoba: Davor Barić, dipl.ing.</t>
  </si>
  <si>
    <t>Premium plus d.o.o</t>
  </si>
  <si>
    <t>3234-Komunalne usluge</t>
  </si>
  <si>
    <t>Hrvatski Telekom d.d.</t>
  </si>
  <si>
    <t xml:space="preserve">Zagreb </t>
  </si>
  <si>
    <t xml:space="preserve">3231- Usluge telefona, pošte i prijevoza </t>
  </si>
  <si>
    <t>3111-Bruto plaće za redovan rad (ukupni iznos bez bolovanja na teret HZZO-a)</t>
  </si>
  <si>
    <t>3295-Pristojbe i naknade</t>
  </si>
  <si>
    <t>Vodovod  d.o.o.</t>
  </si>
  <si>
    <t>3239-Ostale usluge</t>
  </si>
  <si>
    <t xml:space="preserve">3121- Ostali rashodi za zaposlene </t>
  </si>
  <si>
    <t>HEP-OPSKRBA D.O.O.</t>
  </si>
  <si>
    <t>3223- Energija</t>
  </si>
  <si>
    <t>Javna vatrogasna postrojba Zadar</t>
  </si>
  <si>
    <t xml:space="preserve">Hrvatska pošta d.d. </t>
  </si>
  <si>
    <t>87311810356.</t>
  </si>
  <si>
    <t>Velika Gorica</t>
  </si>
  <si>
    <t>Financijska agencija d.o.o.</t>
  </si>
  <si>
    <t>Zdenka Supičić Špralja</t>
  </si>
  <si>
    <t xml:space="preserve">Silba </t>
  </si>
  <si>
    <t>3235-Zakupnine i najmanine</t>
  </si>
  <si>
    <t xml:space="preserve">Marko Džaja </t>
  </si>
  <si>
    <t>Veli Iž</t>
  </si>
  <si>
    <t xml:space="preserve">Jovan Bogdan </t>
  </si>
  <si>
    <t>Olib</t>
  </si>
  <si>
    <t>3221-Uredski materijal i ostali materijalni rashodi</t>
  </si>
  <si>
    <t xml:space="preserve">Pevex d.o.o. </t>
  </si>
  <si>
    <t>3299-Ostale nespomenute usluge</t>
  </si>
  <si>
    <t>3238-Računalne usluge</t>
  </si>
  <si>
    <t>Opti print adria d.o.o.</t>
  </si>
  <si>
    <t>Optimus Lab d.o.o.</t>
  </si>
  <si>
    <t xml:space="preserve">Čakovec </t>
  </si>
  <si>
    <t xml:space="preserve">Kone d.o.o. </t>
  </si>
  <si>
    <t>Veliko Trgovišće</t>
  </si>
  <si>
    <t>71981294715</t>
  </si>
  <si>
    <t>3294-Članarine</t>
  </si>
  <si>
    <t xml:space="preserve">3227-Službena radna odjeća i obuća </t>
  </si>
  <si>
    <t>3224- Usluge tekućeg i investicijskog održavanja</t>
  </si>
  <si>
    <t xml:space="preserve">3211-Službena putovanja </t>
  </si>
  <si>
    <t xml:space="preserve">3721- Naknade građanim ai kućanstvima u novcu </t>
  </si>
  <si>
    <t>Würth-Hrvatska d.o.o.</t>
  </si>
  <si>
    <t>AUTO KLJUČ,vl. S. Kulenović</t>
  </si>
  <si>
    <t xml:space="preserve">3237- Intelektualne i osobne usluge </t>
  </si>
  <si>
    <t>Ukupno za ožujak 2026.</t>
  </si>
  <si>
    <t>INFORMACIJE O TROŠENJU SREDSTAVA ZA OŽUJAK 2026.</t>
  </si>
  <si>
    <t>UKUPNO ZA OŽUJAK 2026.</t>
  </si>
  <si>
    <t>3291- Naknada članovima povjerenstva</t>
  </si>
  <si>
    <t>Zdravo i kvalitetno frutarija d.o.o.</t>
  </si>
  <si>
    <t>Split</t>
  </si>
  <si>
    <t>3222-Materijal i sirovine</t>
  </si>
  <si>
    <t>Vindija d.d. prehrambena industrija</t>
  </si>
  <si>
    <t>Varaždin</t>
  </si>
  <si>
    <t xml:space="preserve">3211- Službena putovanja </t>
  </si>
  <si>
    <t xml:space="preserve">3225- Sitni inventar i auto gume </t>
  </si>
  <si>
    <t>Rijeka trans d.o.o.</t>
  </si>
  <si>
    <t xml:space="preserve">Kukuljanovo </t>
  </si>
  <si>
    <t>Terme tuhelj  d.o.o.</t>
  </si>
  <si>
    <t xml:space="preserve">Tuheljske toplice </t>
  </si>
  <si>
    <t xml:space="preserve">Inovativni Zadar d.o.o. </t>
  </si>
  <si>
    <t xml:space="preserve">Dezinsekcija Puntamika </t>
  </si>
  <si>
    <t xml:space="preserve">Školska knjiga d.d. </t>
  </si>
  <si>
    <t xml:space="preserve">Ljekarne Šarunić </t>
  </si>
  <si>
    <t>Leo modeli d.o.o.</t>
  </si>
  <si>
    <t>Mikronis d.o.o.</t>
  </si>
  <si>
    <t xml:space="preserve">Marbet d.o.o. </t>
  </si>
  <si>
    <t>Lux efekt d.o.o.</t>
  </si>
  <si>
    <t>Danko Jurlina</t>
  </si>
  <si>
    <t>Statim d.o.o.</t>
  </si>
  <si>
    <t>3239- Ostale usluge</t>
  </si>
  <si>
    <t xml:space="preserve">UTIRUŠ </t>
  </si>
  <si>
    <t>Divna proizvodnja d.o.o.</t>
  </si>
  <si>
    <t>Rafael j.d.o.o.</t>
  </si>
  <si>
    <t>Nin</t>
  </si>
  <si>
    <t>3293- Ostale usluge</t>
  </si>
  <si>
    <t>Poljoprivredna zadruga Olib</t>
  </si>
  <si>
    <t>04253989405</t>
  </si>
  <si>
    <t xml:space="preserve">3239-Ostale usluge </t>
  </si>
  <si>
    <t>Jadranka obrt za trgovinu</t>
  </si>
  <si>
    <t>Provišta d.o.o.</t>
  </si>
  <si>
    <t>D.B.T D.O.O.</t>
  </si>
  <si>
    <t>3224-Materijal i dijelovi za tekuće i investicijsko održavanje</t>
  </si>
  <si>
    <t>Pula</t>
  </si>
  <si>
    <t>PA-GO ZADAR  vl.Klarica Gordana</t>
  </si>
  <si>
    <t>Poljica</t>
  </si>
  <si>
    <t>42874121079</t>
  </si>
  <si>
    <t>Trogir</t>
  </si>
  <si>
    <t>Hrabroslav Filaković</t>
  </si>
  <si>
    <t>Karlovac</t>
  </si>
  <si>
    <t>Čistoća 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</si>
</sst>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3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4" fillId="0" borderId="2" xfId="0" applyFont="1" applyBorder="1"/>
    <xf numFmtId="0" fontId="2" fillId="0" borderId="0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center" wrapText="1"/>
    </xf>
    <xf numFmtId="164" fontId="2" fillId="4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" fontId="1" fillId="4" borderId="1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/>
    <xf numFmtId="0" fontId="4" fillId="0" borderId="0" xfId="0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 applyFill="1"/>
    <xf numFmtId="4" fontId="0" fillId="0" borderId="0" xfId="0" applyNumberFormat="1" applyFill="1"/>
    <xf numFmtId="4" fontId="4" fillId="0" borderId="0" xfId="0" applyNumberFormat="1" applyFont="1"/>
    <xf numFmtId="164" fontId="0" fillId="0" borderId="1" xfId="0" applyNumberFormat="1" applyFill="1" applyBorder="1"/>
    <xf numFmtId="164" fontId="5" fillId="0" borderId="1" xfId="0" applyNumberFormat="1" applyFont="1" applyFill="1" applyBorder="1"/>
    <xf numFmtId="0" fontId="0" fillId="0" borderId="1" xfId="0" applyFont="1" applyFill="1" applyBorder="1"/>
    <xf numFmtId="0" fontId="0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0" xfId="0" applyFill="1"/>
    <xf numFmtId="4" fontId="0" fillId="2" borderId="0" xfId="0" applyNumberFormat="1" applyFill="1"/>
    <xf numFmtId="0" fontId="5" fillId="0" borderId="1" xfId="0" applyFont="1" applyFill="1" applyBorder="1" applyAlignment="1">
      <alignment horizontal="left"/>
    </xf>
    <xf numFmtId="0" fontId="0" fillId="4" borderId="9" xfId="0" applyFill="1" applyBorder="1" applyAlignment="1">
      <alignment horizontal="center"/>
    </xf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6" borderId="9" xfId="0" applyFont="1" applyFill="1" applyBorder="1"/>
    <xf numFmtId="0" fontId="0" fillId="6" borderId="9" xfId="0" applyFill="1" applyBorder="1" applyAlignment="1">
      <alignment horizontal="center"/>
    </xf>
    <xf numFmtId="0" fontId="0" fillId="6" borderId="9" xfId="0" applyFill="1" applyBorder="1"/>
    <xf numFmtId="164" fontId="0" fillId="6" borderId="9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" fontId="0" fillId="0" borderId="0" xfId="0" applyNumberFormat="1" applyFont="1" applyFill="1"/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/>
    <xf numFmtId="49" fontId="0" fillId="0" borderId="1" xfId="0" applyNumberFormat="1" applyFill="1" applyBorder="1" applyAlignment="1">
      <alignment horizontal="center" vertical="center"/>
    </xf>
    <xf numFmtId="0" fontId="0" fillId="0" borderId="4" xfId="0" applyFill="1" applyBorder="1"/>
    <xf numFmtId="49" fontId="0" fillId="0" borderId="1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wrapText="1"/>
    </xf>
    <xf numFmtId="4" fontId="1" fillId="5" borderId="4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2"/>
  <sheetViews>
    <sheetView tabSelected="1" topLeftCell="A100" zoomScaleNormal="100" workbookViewId="0">
      <selection activeCell="D114" sqref="D114"/>
    </sheetView>
  </sheetViews>
  <sheetFormatPr defaultColWidth="16.5703125" defaultRowHeight="15" x14ac:dyDescent="0.25"/>
  <cols>
    <col min="1" max="1" width="35.85546875" customWidth="1"/>
    <col min="2" max="3" width="16.5703125" customWidth="1"/>
    <col min="4" max="4" width="16.5703125" style="37" customWidth="1"/>
    <col min="5" max="5" width="22.85546875" customWidth="1"/>
  </cols>
  <sheetData>
    <row r="3" spans="1:7" s="4" customFormat="1" ht="18.75" customHeight="1" x14ac:dyDescent="0.25">
      <c r="A3" s="5" t="s">
        <v>14</v>
      </c>
      <c r="B3" s="6"/>
      <c r="C3" s="6"/>
      <c r="D3" s="35"/>
      <c r="E3" s="7"/>
    </row>
    <row r="4" spans="1:7" s="4" customFormat="1" ht="18.75" customHeight="1" x14ac:dyDescent="0.25">
      <c r="A4" s="5" t="s">
        <v>15</v>
      </c>
      <c r="B4" s="6"/>
      <c r="C4" s="6"/>
      <c r="D4" s="35"/>
      <c r="E4" s="7"/>
    </row>
    <row r="5" spans="1:7" s="4" customFormat="1" ht="18.75" customHeight="1" x14ac:dyDescent="0.25">
      <c r="A5" s="5" t="s">
        <v>16</v>
      </c>
      <c r="B5" s="6"/>
      <c r="C5" s="6"/>
      <c r="D5" s="35"/>
      <c r="E5" s="7"/>
    </row>
    <row r="6" spans="1:7" ht="15.75" thickBot="1" x14ac:dyDescent="0.3">
      <c r="A6" s="26"/>
      <c r="B6" s="25"/>
      <c r="C6" s="25"/>
      <c r="D6" s="33"/>
      <c r="E6" s="25"/>
    </row>
    <row r="7" spans="1:7" s="8" customFormat="1" ht="27.75" customHeight="1" thickBot="1" x14ac:dyDescent="0.3">
      <c r="A7" s="77" t="s">
        <v>61</v>
      </c>
      <c r="B7" s="78"/>
      <c r="C7" s="78"/>
      <c r="D7" s="78"/>
      <c r="E7" s="79"/>
    </row>
    <row r="8" spans="1:7" s="4" customFormat="1" ht="45.75" customHeight="1" thickBot="1" x14ac:dyDescent="0.3">
      <c r="A8" s="15" t="s">
        <v>1</v>
      </c>
      <c r="B8" s="14" t="s">
        <v>2</v>
      </c>
      <c r="C8" s="14" t="s">
        <v>3</v>
      </c>
      <c r="D8" s="14" t="s">
        <v>4</v>
      </c>
      <c r="E8" s="14" t="s">
        <v>5</v>
      </c>
    </row>
    <row r="9" spans="1:7" s="51" customFormat="1" ht="36" customHeight="1" thickBot="1" x14ac:dyDescent="0.3">
      <c r="A9" s="46" t="s">
        <v>73</v>
      </c>
      <c r="B9" s="47">
        <v>56566580479</v>
      </c>
      <c r="C9" s="64" t="s">
        <v>74</v>
      </c>
      <c r="D9" s="49">
        <v>209.9</v>
      </c>
      <c r="E9" s="50" t="s">
        <v>55</v>
      </c>
      <c r="G9" s="52"/>
    </row>
    <row r="10" spans="1:7" ht="36" customHeight="1" thickBot="1" x14ac:dyDescent="0.3">
      <c r="A10" s="29" t="s">
        <v>6</v>
      </c>
      <c r="B10" s="30"/>
      <c r="C10" s="31"/>
      <c r="D10" s="36">
        <v>209.9</v>
      </c>
      <c r="E10" s="28"/>
      <c r="G10" s="34"/>
    </row>
    <row r="11" spans="1:7" s="40" customFormat="1" ht="36" customHeight="1" thickBot="1" x14ac:dyDescent="0.3">
      <c r="A11" s="45" t="s">
        <v>18</v>
      </c>
      <c r="B11" s="65">
        <v>47612356838</v>
      </c>
      <c r="C11" s="27" t="s">
        <v>0</v>
      </c>
      <c r="D11" s="66">
        <v>112.11</v>
      </c>
      <c r="E11" s="28" t="s">
        <v>42</v>
      </c>
      <c r="G11" s="41"/>
    </row>
    <row r="12" spans="1:7" s="40" customFormat="1" ht="36" customHeight="1" thickBot="1" x14ac:dyDescent="0.3">
      <c r="A12" s="45" t="s">
        <v>18</v>
      </c>
      <c r="B12" s="65">
        <v>47612356838</v>
      </c>
      <c r="C12" s="27" t="s">
        <v>0</v>
      </c>
      <c r="D12" s="66">
        <v>247.13</v>
      </c>
      <c r="E12" s="28" t="s">
        <v>42</v>
      </c>
      <c r="G12" s="41"/>
    </row>
    <row r="13" spans="1:7" s="40" customFormat="1" ht="36" customHeight="1" thickBot="1" x14ac:dyDescent="0.3">
      <c r="A13" s="45" t="s">
        <v>18</v>
      </c>
      <c r="B13" s="65">
        <v>47612356838</v>
      </c>
      <c r="C13" s="27" t="s">
        <v>0</v>
      </c>
      <c r="D13" s="66">
        <v>40.36</v>
      </c>
      <c r="E13" s="28" t="s">
        <v>42</v>
      </c>
      <c r="G13" s="41"/>
    </row>
    <row r="14" spans="1:7" s="40" customFormat="1" ht="36" customHeight="1" thickBot="1" x14ac:dyDescent="0.3">
      <c r="A14" s="45" t="s">
        <v>18</v>
      </c>
      <c r="B14" s="65">
        <v>47612356838</v>
      </c>
      <c r="C14" s="27" t="s">
        <v>0</v>
      </c>
      <c r="D14" s="66">
        <v>277.93</v>
      </c>
      <c r="E14" s="28" t="s">
        <v>42</v>
      </c>
      <c r="G14" s="41"/>
    </row>
    <row r="15" spans="1:7" s="40" customFormat="1" ht="36" customHeight="1" thickBot="1" x14ac:dyDescent="0.3">
      <c r="A15" s="45" t="s">
        <v>18</v>
      </c>
      <c r="B15" s="65">
        <v>47612356838</v>
      </c>
      <c r="C15" s="27" t="s">
        <v>0</v>
      </c>
      <c r="D15" s="66">
        <v>188</v>
      </c>
      <c r="E15" s="28" t="s">
        <v>70</v>
      </c>
      <c r="G15" s="41"/>
    </row>
    <row r="16" spans="1:7" s="40" customFormat="1" ht="36" customHeight="1" thickBot="1" x14ac:dyDescent="0.3">
      <c r="A16" s="45" t="s">
        <v>18</v>
      </c>
      <c r="B16" s="65">
        <v>47612356838</v>
      </c>
      <c r="C16" s="27" t="s">
        <v>0</v>
      </c>
      <c r="D16" s="66">
        <v>65.430000000000007</v>
      </c>
      <c r="E16" s="28" t="s">
        <v>42</v>
      </c>
      <c r="G16" s="41"/>
    </row>
    <row r="17" spans="1:7" s="40" customFormat="1" ht="36" customHeight="1" thickBot="1" x14ac:dyDescent="0.3">
      <c r="A17" s="29" t="s">
        <v>6</v>
      </c>
      <c r="B17" s="30"/>
      <c r="C17" s="31"/>
      <c r="D17" s="36">
        <f>D11+D12+D13+D14+D15+D16</f>
        <v>930.96</v>
      </c>
      <c r="E17" s="27"/>
      <c r="G17" s="41"/>
    </row>
    <row r="18" spans="1:7" s="40" customFormat="1" ht="36" customHeight="1" thickBot="1" x14ac:dyDescent="0.3">
      <c r="A18" s="45" t="s">
        <v>80</v>
      </c>
      <c r="B18" s="65">
        <v>59964152545</v>
      </c>
      <c r="C18" s="27" t="s">
        <v>21</v>
      </c>
      <c r="D18" s="66">
        <v>182.52</v>
      </c>
      <c r="E18" s="28" t="s">
        <v>42</v>
      </c>
      <c r="G18" s="41"/>
    </row>
    <row r="19" spans="1:7" s="40" customFormat="1" ht="36" customHeight="1" thickBot="1" x14ac:dyDescent="0.3">
      <c r="A19" s="45" t="s">
        <v>80</v>
      </c>
      <c r="B19" s="65">
        <v>59964152545</v>
      </c>
      <c r="C19" s="27" t="s">
        <v>21</v>
      </c>
      <c r="D19" s="66">
        <v>218.12</v>
      </c>
      <c r="E19" s="28" t="s">
        <v>70</v>
      </c>
      <c r="G19" s="41"/>
    </row>
    <row r="20" spans="1:7" s="40" customFormat="1" ht="36" customHeight="1" thickBot="1" x14ac:dyDescent="0.3">
      <c r="A20" s="45" t="s">
        <v>80</v>
      </c>
      <c r="B20" s="65">
        <v>59964152545</v>
      </c>
      <c r="C20" s="27" t="s">
        <v>21</v>
      </c>
      <c r="D20" s="66">
        <v>64</v>
      </c>
      <c r="E20" s="28" t="s">
        <v>85</v>
      </c>
      <c r="G20" s="41"/>
    </row>
    <row r="21" spans="1:7" s="40" customFormat="1" ht="36" customHeight="1" thickBot="1" x14ac:dyDescent="0.3">
      <c r="A21" s="29" t="s">
        <v>6</v>
      </c>
      <c r="B21" s="30"/>
      <c r="C21" s="31"/>
      <c r="D21" s="36">
        <f>D18+D19+D20</f>
        <v>464.64</v>
      </c>
      <c r="E21" s="27"/>
      <c r="G21" s="41"/>
    </row>
    <row r="22" spans="1:7" s="39" customFormat="1" ht="32.25" customHeight="1" thickBot="1" x14ac:dyDescent="0.3">
      <c r="A22" s="45" t="s">
        <v>43</v>
      </c>
      <c r="B22" s="67">
        <v>73660371074</v>
      </c>
      <c r="C22" s="45" t="s">
        <v>21</v>
      </c>
      <c r="D22" s="68">
        <v>42.4</v>
      </c>
      <c r="E22" s="69" t="s">
        <v>42</v>
      </c>
      <c r="G22" s="70"/>
    </row>
    <row r="23" spans="1:7" s="39" customFormat="1" ht="32.25" customHeight="1" thickBot="1" x14ac:dyDescent="0.3">
      <c r="A23" s="45" t="s">
        <v>43</v>
      </c>
      <c r="B23" s="67">
        <v>73660371074</v>
      </c>
      <c r="C23" s="45" t="s">
        <v>21</v>
      </c>
      <c r="D23" s="68">
        <v>71.989999999999995</v>
      </c>
      <c r="E23" s="69" t="s">
        <v>70</v>
      </c>
      <c r="G23" s="70"/>
    </row>
    <row r="24" spans="1:7" ht="36" customHeight="1" thickBot="1" x14ac:dyDescent="0.3">
      <c r="A24" s="29" t="s">
        <v>6</v>
      </c>
      <c r="B24" s="30"/>
      <c r="C24" s="31"/>
      <c r="D24" s="36">
        <f>D22+D23</f>
        <v>114.38999999999999</v>
      </c>
      <c r="E24" s="27"/>
      <c r="G24" s="34"/>
    </row>
    <row r="25" spans="1:7" s="39" customFormat="1" ht="32.25" customHeight="1" thickBot="1" x14ac:dyDescent="0.3">
      <c r="A25" s="45" t="s">
        <v>58</v>
      </c>
      <c r="B25" s="67">
        <v>77852558421</v>
      </c>
      <c r="C25" s="45" t="s">
        <v>0</v>
      </c>
      <c r="D25" s="68">
        <v>12</v>
      </c>
      <c r="E25" s="69" t="s">
        <v>42</v>
      </c>
      <c r="G25" s="70"/>
    </row>
    <row r="26" spans="1:7" ht="36" customHeight="1" thickBot="1" x14ac:dyDescent="0.3">
      <c r="A26" s="29" t="s">
        <v>6</v>
      </c>
      <c r="B26" s="30"/>
      <c r="C26" s="31"/>
      <c r="D26" s="36">
        <v>12</v>
      </c>
      <c r="E26" s="27"/>
      <c r="G26" s="34"/>
    </row>
    <row r="27" spans="1:7" s="39" customFormat="1" ht="32.25" customHeight="1" thickBot="1" x14ac:dyDescent="0.3">
      <c r="A27" s="45" t="s">
        <v>79</v>
      </c>
      <c r="B27" s="67">
        <v>14312340103</v>
      </c>
      <c r="C27" s="45" t="s">
        <v>48</v>
      </c>
      <c r="D27" s="68">
        <v>149.75</v>
      </c>
      <c r="E27" s="69" t="s">
        <v>42</v>
      </c>
      <c r="G27" s="70"/>
    </row>
    <row r="28" spans="1:7" ht="36" customHeight="1" thickBot="1" x14ac:dyDescent="0.3">
      <c r="A28" s="29" t="s">
        <v>6</v>
      </c>
      <c r="B28" s="30"/>
      <c r="C28" s="31"/>
      <c r="D28" s="36">
        <f>D27</f>
        <v>149.75</v>
      </c>
      <c r="E28" s="27"/>
      <c r="G28" s="34"/>
    </row>
    <row r="29" spans="1:7" s="39" customFormat="1" ht="32.25" customHeight="1" thickBot="1" x14ac:dyDescent="0.3">
      <c r="A29" s="45" t="s">
        <v>81</v>
      </c>
      <c r="B29" s="67">
        <v>26099070537</v>
      </c>
      <c r="C29" s="45" t="s">
        <v>21</v>
      </c>
      <c r="D29" s="68">
        <v>470.58</v>
      </c>
      <c r="E29" s="69" t="s">
        <v>42</v>
      </c>
      <c r="G29" s="70"/>
    </row>
    <row r="30" spans="1:7" ht="36" customHeight="1" thickBot="1" x14ac:dyDescent="0.3">
      <c r="A30" s="29" t="s">
        <v>6</v>
      </c>
      <c r="B30" s="30"/>
      <c r="C30" s="31"/>
      <c r="D30" s="36">
        <f>D29</f>
        <v>470.58</v>
      </c>
      <c r="E30" s="27"/>
      <c r="G30" s="34"/>
    </row>
    <row r="31" spans="1:7" s="39" customFormat="1" ht="32.25" customHeight="1" thickBot="1" x14ac:dyDescent="0.3">
      <c r="A31" s="45" t="s">
        <v>78</v>
      </c>
      <c r="B31" s="67">
        <v>10751046201</v>
      </c>
      <c r="C31" s="45" t="s">
        <v>0</v>
      </c>
      <c r="D31" s="68">
        <v>34.18</v>
      </c>
      <c r="E31" s="69" t="s">
        <v>42</v>
      </c>
      <c r="G31" s="70"/>
    </row>
    <row r="32" spans="1:7" ht="36" customHeight="1" thickBot="1" x14ac:dyDescent="0.3">
      <c r="A32" s="29" t="s">
        <v>6</v>
      </c>
      <c r="B32" s="30"/>
      <c r="C32" s="31"/>
      <c r="D32" s="36">
        <f>D31</f>
        <v>34.18</v>
      </c>
      <c r="E32" s="27"/>
      <c r="G32" s="34"/>
    </row>
    <row r="33" spans="1:7" s="39" customFormat="1" ht="32.25" customHeight="1" thickBot="1" x14ac:dyDescent="0.3">
      <c r="A33" s="45" t="s">
        <v>77</v>
      </c>
      <c r="B33" s="67">
        <v>38967655335</v>
      </c>
      <c r="C33" s="45" t="s">
        <v>13</v>
      </c>
      <c r="D33" s="68">
        <v>27</v>
      </c>
      <c r="E33" s="69" t="s">
        <v>42</v>
      </c>
      <c r="G33" s="70"/>
    </row>
    <row r="34" spans="1:7" ht="36" customHeight="1" thickBot="1" x14ac:dyDescent="0.3">
      <c r="A34" s="29" t="s">
        <v>6</v>
      </c>
      <c r="B34" s="30"/>
      <c r="C34" s="31"/>
      <c r="D34" s="36">
        <f>D33</f>
        <v>27</v>
      </c>
      <c r="E34" s="27"/>
      <c r="G34" s="34"/>
    </row>
    <row r="35" spans="1:7" s="39" customFormat="1" ht="32.25" customHeight="1" thickBot="1" x14ac:dyDescent="0.3">
      <c r="A35" s="45" t="s">
        <v>87</v>
      </c>
      <c r="B35" s="67">
        <v>67080200094</v>
      </c>
      <c r="C35" s="45" t="s">
        <v>98</v>
      </c>
      <c r="D35" s="68">
        <v>36.159999999999997</v>
      </c>
      <c r="E35" s="69" t="s">
        <v>42</v>
      </c>
      <c r="G35" s="70"/>
    </row>
    <row r="36" spans="1:7" ht="36" customHeight="1" thickBot="1" x14ac:dyDescent="0.3">
      <c r="A36" s="29" t="s">
        <v>6</v>
      </c>
      <c r="B36" s="30"/>
      <c r="C36" s="31"/>
      <c r="D36" s="36">
        <f>D35</f>
        <v>36.159999999999997</v>
      </c>
      <c r="E36" s="27"/>
      <c r="G36" s="34"/>
    </row>
    <row r="37" spans="1:7" s="40" customFormat="1" ht="45.75" customHeight="1" thickBot="1" x14ac:dyDescent="0.3">
      <c r="A37" s="71" t="s">
        <v>96</v>
      </c>
      <c r="B37" s="65">
        <v>81093504228</v>
      </c>
      <c r="C37" s="27" t="s">
        <v>13</v>
      </c>
      <c r="D37" s="66">
        <v>390.59</v>
      </c>
      <c r="E37" s="28" t="s">
        <v>97</v>
      </c>
      <c r="G37" s="41"/>
    </row>
    <row r="38" spans="1:7" ht="36" customHeight="1" thickBot="1" x14ac:dyDescent="0.3">
      <c r="A38" s="55" t="s">
        <v>6</v>
      </c>
      <c r="B38" s="56"/>
      <c r="C38" s="57"/>
      <c r="D38" s="58">
        <f>D37</f>
        <v>390.59</v>
      </c>
      <c r="E38" s="1"/>
      <c r="G38" s="34"/>
    </row>
    <row r="39" spans="1:7" s="40" customFormat="1" ht="36" customHeight="1" thickBot="1" x14ac:dyDescent="0.3">
      <c r="A39" s="71" t="s">
        <v>64</v>
      </c>
      <c r="B39" s="65">
        <v>63949120108</v>
      </c>
      <c r="C39" s="27" t="s">
        <v>65</v>
      </c>
      <c r="D39" s="66">
        <v>900.49</v>
      </c>
      <c r="E39" s="27" t="s">
        <v>66</v>
      </c>
      <c r="G39" s="41"/>
    </row>
    <row r="40" spans="1:7" ht="36" customHeight="1" thickBot="1" x14ac:dyDescent="0.3">
      <c r="A40" s="55" t="s">
        <v>6</v>
      </c>
      <c r="B40" s="56"/>
      <c r="C40" s="57"/>
      <c r="D40" s="58">
        <f>D39</f>
        <v>900.49</v>
      </c>
      <c r="E40" s="1"/>
      <c r="G40" s="34"/>
    </row>
    <row r="41" spans="1:7" s="40" customFormat="1" ht="36" customHeight="1" thickBot="1" x14ac:dyDescent="0.3">
      <c r="A41" s="71" t="s">
        <v>67</v>
      </c>
      <c r="B41" s="65">
        <v>44138062462</v>
      </c>
      <c r="C41" s="27" t="s">
        <v>68</v>
      </c>
      <c r="D41" s="66">
        <v>946.67</v>
      </c>
      <c r="E41" s="27" t="s">
        <v>66</v>
      </c>
      <c r="F41" s="41"/>
      <c r="G41" s="41"/>
    </row>
    <row r="42" spans="1:7" s="40" customFormat="1" ht="36" customHeight="1" thickBot="1" x14ac:dyDescent="0.3">
      <c r="A42" s="71" t="s">
        <v>67</v>
      </c>
      <c r="B42" s="65">
        <v>44138062462</v>
      </c>
      <c r="C42" s="27" t="s">
        <v>68</v>
      </c>
      <c r="D42" s="66">
        <v>315.56</v>
      </c>
      <c r="E42" s="27" t="s">
        <v>66</v>
      </c>
      <c r="F42" s="41"/>
      <c r="G42" s="41"/>
    </row>
    <row r="43" spans="1:7" ht="36" customHeight="1" thickBot="1" x14ac:dyDescent="0.3">
      <c r="A43" s="55" t="s">
        <v>6</v>
      </c>
      <c r="B43" s="56"/>
      <c r="C43" s="57"/>
      <c r="D43" s="58">
        <f>D41+D42</f>
        <v>1262.23</v>
      </c>
      <c r="E43" s="59"/>
    </row>
    <row r="44" spans="1:7" s="40" customFormat="1" ht="36" customHeight="1" thickBot="1" x14ac:dyDescent="0.3">
      <c r="A44" s="45" t="s">
        <v>71</v>
      </c>
      <c r="B44" s="65">
        <v>8418011938</v>
      </c>
      <c r="C44" s="27" t="s">
        <v>72</v>
      </c>
      <c r="D44" s="66">
        <v>13058.63</v>
      </c>
      <c r="E44" s="28" t="s">
        <v>29</v>
      </c>
      <c r="G44" s="41"/>
    </row>
    <row r="45" spans="1:7" ht="36" customHeight="1" thickBot="1" x14ac:dyDescent="0.3">
      <c r="A45" s="29" t="s">
        <v>6</v>
      </c>
      <c r="B45" s="30"/>
      <c r="C45" s="31"/>
      <c r="D45" s="36">
        <f>D44</f>
        <v>13058.63</v>
      </c>
      <c r="E45" s="28"/>
      <c r="G45" s="34"/>
    </row>
    <row r="46" spans="1:7" s="51" customFormat="1" ht="36" customHeight="1" thickBot="1" x14ac:dyDescent="0.3">
      <c r="A46" s="46" t="s">
        <v>28</v>
      </c>
      <c r="B46" s="47">
        <v>63073332379</v>
      </c>
      <c r="C46" s="48" t="s">
        <v>13</v>
      </c>
      <c r="D46" s="49">
        <v>4559.1000000000004</v>
      </c>
      <c r="E46" s="50" t="s">
        <v>29</v>
      </c>
      <c r="G46" s="52"/>
    </row>
    <row r="47" spans="1:7" s="51" customFormat="1" ht="36" customHeight="1" thickBot="1" x14ac:dyDescent="0.3">
      <c r="A47" s="46" t="s">
        <v>28</v>
      </c>
      <c r="B47" s="47">
        <v>63073332379</v>
      </c>
      <c r="C47" s="48" t="s">
        <v>13</v>
      </c>
      <c r="D47" s="49">
        <v>25.53</v>
      </c>
      <c r="E47" s="50" t="s">
        <v>29</v>
      </c>
      <c r="G47" s="52"/>
    </row>
    <row r="48" spans="1:7" s="51" customFormat="1" ht="36" customHeight="1" thickBot="1" x14ac:dyDescent="0.3">
      <c r="A48" s="46" t="s">
        <v>28</v>
      </c>
      <c r="B48" s="47">
        <v>63073332379</v>
      </c>
      <c r="C48" s="48" t="s">
        <v>13</v>
      </c>
      <c r="D48" s="49">
        <v>24.83</v>
      </c>
      <c r="E48" s="50" t="s">
        <v>29</v>
      </c>
      <c r="G48" s="52"/>
    </row>
    <row r="49" spans="1:8" ht="36" customHeight="1" thickBot="1" x14ac:dyDescent="0.3">
      <c r="A49" s="29" t="s">
        <v>6</v>
      </c>
      <c r="B49" s="30"/>
      <c r="C49" s="31"/>
      <c r="D49" s="36">
        <f>D46+D47+D48</f>
        <v>4609.46</v>
      </c>
      <c r="E49" s="28"/>
      <c r="G49" s="34"/>
    </row>
    <row r="50" spans="1:8" s="39" customFormat="1" ht="36" customHeight="1" thickBot="1" x14ac:dyDescent="0.3">
      <c r="A50" s="45" t="s">
        <v>20</v>
      </c>
      <c r="B50" s="72">
        <v>81793146560</v>
      </c>
      <c r="C50" s="45" t="s">
        <v>13</v>
      </c>
      <c r="D50" s="68">
        <v>29.2</v>
      </c>
      <c r="E50" s="69" t="s">
        <v>22</v>
      </c>
      <c r="G50" s="70"/>
      <c r="H50" s="70"/>
    </row>
    <row r="51" spans="1:8" s="40" customFormat="1" ht="36" customHeight="1" thickBot="1" x14ac:dyDescent="0.3">
      <c r="A51" s="45" t="s">
        <v>20</v>
      </c>
      <c r="B51" s="72">
        <v>81793146560</v>
      </c>
      <c r="C51" s="45" t="s">
        <v>13</v>
      </c>
      <c r="D51" s="68">
        <v>70.87</v>
      </c>
      <c r="E51" s="69" t="s">
        <v>22</v>
      </c>
      <c r="G51" s="41"/>
    </row>
    <row r="52" spans="1:8" s="39" customFormat="1" ht="36" customHeight="1" thickBot="1" x14ac:dyDescent="0.3">
      <c r="A52" s="29" t="s">
        <v>6</v>
      </c>
      <c r="B52" s="30"/>
      <c r="C52" s="31"/>
      <c r="D52" s="36">
        <f>D50+D51</f>
        <v>100.07000000000001</v>
      </c>
      <c r="E52" s="27"/>
    </row>
    <row r="53" spans="1:8" s="39" customFormat="1" ht="36" customHeight="1" thickBot="1" x14ac:dyDescent="0.3">
      <c r="A53" s="45" t="s">
        <v>31</v>
      </c>
      <c r="B53" s="72" t="s">
        <v>32</v>
      </c>
      <c r="C53" s="45" t="s">
        <v>33</v>
      </c>
      <c r="D53" s="68">
        <v>59.37</v>
      </c>
      <c r="E53" s="69" t="s">
        <v>22</v>
      </c>
    </row>
    <row r="54" spans="1:8" ht="36" customHeight="1" thickBot="1" x14ac:dyDescent="0.3">
      <c r="A54" s="29" t="s">
        <v>6</v>
      </c>
      <c r="B54" s="30"/>
      <c r="C54" s="31"/>
      <c r="D54" s="36">
        <f>D53</f>
        <v>59.37</v>
      </c>
      <c r="E54" s="27"/>
    </row>
    <row r="55" spans="1:8" s="39" customFormat="1" ht="36" customHeight="1" thickBot="1" x14ac:dyDescent="0.3">
      <c r="A55" s="45" t="s">
        <v>75</v>
      </c>
      <c r="B55" s="72">
        <v>33061586626</v>
      </c>
      <c r="C55" s="45" t="s">
        <v>0</v>
      </c>
      <c r="D55" s="68">
        <v>109.5</v>
      </c>
      <c r="E55" s="69" t="s">
        <v>22</v>
      </c>
    </row>
    <row r="56" spans="1:8" s="39" customFormat="1" ht="36" customHeight="1" thickBot="1" x14ac:dyDescent="0.3">
      <c r="A56" s="45" t="s">
        <v>75</v>
      </c>
      <c r="B56" s="72">
        <v>33061586626</v>
      </c>
      <c r="C56" s="45" t="s">
        <v>0</v>
      </c>
      <c r="D56" s="68">
        <v>109.5</v>
      </c>
      <c r="E56" s="69" t="s">
        <v>22</v>
      </c>
    </row>
    <row r="57" spans="1:8" ht="36" customHeight="1" thickBot="1" x14ac:dyDescent="0.3">
      <c r="A57" s="29" t="s">
        <v>6</v>
      </c>
      <c r="B57" s="30"/>
      <c r="C57" s="31"/>
      <c r="D57" s="36">
        <f>D55+D56</f>
        <v>219</v>
      </c>
      <c r="E57" s="27"/>
    </row>
    <row r="58" spans="1:8" s="40" customFormat="1" ht="36" customHeight="1" thickBot="1" x14ac:dyDescent="0.3">
      <c r="A58" s="45" t="s">
        <v>82</v>
      </c>
      <c r="B58" s="65">
        <v>31802619796</v>
      </c>
      <c r="C58" s="27" t="s">
        <v>0</v>
      </c>
      <c r="D58" s="66">
        <v>1206.25</v>
      </c>
      <c r="E58" s="28" t="s">
        <v>54</v>
      </c>
      <c r="G58" s="41"/>
    </row>
    <row r="59" spans="1:8" s="40" customFormat="1" ht="36" customHeight="1" thickBot="1" x14ac:dyDescent="0.3">
      <c r="A59" s="45" t="s">
        <v>82</v>
      </c>
      <c r="B59" s="65">
        <v>31802619796</v>
      </c>
      <c r="C59" s="27" t="s">
        <v>0</v>
      </c>
      <c r="D59" s="66">
        <v>1268.75</v>
      </c>
      <c r="E59" s="28" t="s">
        <v>54</v>
      </c>
      <c r="G59" s="41"/>
    </row>
    <row r="60" spans="1:8" s="40" customFormat="1" ht="36" customHeight="1" thickBot="1" x14ac:dyDescent="0.3">
      <c r="A60" s="29" t="s">
        <v>6</v>
      </c>
      <c r="B60" s="30"/>
      <c r="C60" s="31"/>
      <c r="D60" s="36">
        <f>D58+D59</f>
        <v>2475</v>
      </c>
      <c r="E60" s="27"/>
      <c r="G60" s="41"/>
    </row>
    <row r="61" spans="1:8" s="40" customFormat="1" ht="36" customHeight="1" thickBot="1" x14ac:dyDescent="0.3">
      <c r="A61" s="27" t="s">
        <v>99</v>
      </c>
      <c r="B61" s="65">
        <v>24292016879</v>
      </c>
      <c r="C61" s="27" t="s">
        <v>0</v>
      </c>
      <c r="D61" s="66">
        <v>85</v>
      </c>
      <c r="E61" s="27" t="s">
        <v>19</v>
      </c>
      <c r="G61" s="41"/>
    </row>
    <row r="62" spans="1:8" s="40" customFormat="1" ht="36.75" customHeight="1" thickBot="1" x14ac:dyDescent="0.3">
      <c r="A62" s="29" t="s">
        <v>6</v>
      </c>
      <c r="B62" s="30"/>
      <c r="C62" s="31"/>
      <c r="D62" s="36">
        <v>85</v>
      </c>
      <c r="E62" s="27"/>
      <c r="G62" s="41"/>
    </row>
    <row r="63" spans="1:8" s="39" customFormat="1" ht="36" customHeight="1" thickBot="1" x14ac:dyDescent="0.3">
      <c r="A63" s="27" t="s">
        <v>25</v>
      </c>
      <c r="B63" s="65">
        <v>89406825003</v>
      </c>
      <c r="C63" s="27" t="s">
        <v>0</v>
      </c>
      <c r="D63" s="66">
        <v>16.37</v>
      </c>
      <c r="E63" s="27" t="s">
        <v>19</v>
      </c>
    </row>
    <row r="64" spans="1:8" s="40" customFormat="1" ht="36" customHeight="1" thickBot="1" x14ac:dyDescent="0.3">
      <c r="A64" s="27" t="s">
        <v>25</v>
      </c>
      <c r="B64" s="65">
        <v>89406825003</v>
      </c>
      <c r="C64" s="27" t="s">
        <v>0</v>
      </c>
      <c r="D64" s="66">
        <v>335.94</v>
      </c>
      <c r="E64" s="27" t="s">
        <v>19</v>
      </c>
    </row>
    <row r="65" spans="1:7" s="40" customFormat="1" ht="36.75" customHeight="1" thickBot="1" x14ac:dyDescent="0.3">
      <c r="A65" s="29" t="s">
        <v>6</v>
      </c>
      <c r="B65" s="30"/>
      <c r="C65" s="31"/>
      <c r="D65" s="36">
        <f>D63+D64</f>
        <v>352.31</v>
      </c>
      <c r="E65" s="27"/>
      <c r="G65" s="41"/>
    </row>
    <row r="66" spans="1:7" s="40" customFormat="1" ht="36" customHeight="1" thickBot="1" x14ac:dyDescent="0.3">
      <c r="A66" s="27" t="s">
        <v>105</v>
      </c>
      <c r="B66" s="65">
        <v>94923155727</v>
      </c>
      <c r="C66" s="27" t="s">
        <v>0</v>
      </c>
      <c r="D66" s="66">
        <v>649.5</v>
      </c>
      <c r="E66" s="27" t="s">
        <v>19</v>
      </c>
    </row>
    <row r="67" spans="1:7" s="40" customFormat="1" ht="36.75" customHeight="1" thickBot="1" x14ac:dyDescent="0.3">
      <c r="A67" s="29" t="s">
        <v>6</v>
      </c>
      <c r="B67" s="30"/>
      <c r="C67" s="31"/>
      <c r="D67" s="36">
        <v>649.5</v>
      </c>
      <c r="E67" s="27"/>
      <c r="G67" s="41"/>
    </row>
    <row r="68" spans="1:7" s="39" customFormat="1" ht="36" customHeight="1" thickBot="1" x14ac:dyDescent="0.3">
      <c r="A68" s="27" t="s">
        <v>83</v>
      </c>
      <c r="B68" s="65">
        <v>49980852277</v>
      </c>
      <c r="C68" s="27" t="s">
        <v>100</v>
      </c>
      <c r="D68" s="66">
        <v>250</v>
      </c>
      <c r="E68" s="27" t="s">
        <v>19</v>
      </c>
    </row>
    <row r="69" spans="1:7" s="40" customFormat="1" ht="36" customHeight="1" thickBot="1" x14ac:dyDescent="0.3">
      <c r="A69" s="27" t="s">
        <v>83</v>
      </c>
      <c r="B69" s="65">
        <v>49980852277</v>
      </c>
      <c r="C69" s="27" t="s">
        <v>100</v>
      </c>
      <c r="D69" s="66">
        <v>389.66</v>
      </c>
      <c r="E69" s="27" t="s">
        <v>19</v>
      </c>
    </row>
    <row r="70" spans="1:7" s="40" customFormat="1" ht="36.75" customHeight="1" thickBot="1" x14ac:dyDescent="0.3">
      <c r="A70" s="29" t="s">
        <v>6</v>
      </c>
      <c r="B70" s="30"/>
      <c r="C70" s="31"/>
      <c r="D70" s="36">
        <f>D68+D69</f>
        <v>639.66000000000008</v>
      </c>
      <c r="E70" s="27"/>
      <c r="G70" s="41"/>
    </row>
    <row r="71" spans="1:7" s="40" customFormat="1" ht="36" customHeight="1" thickBot="1" x14ac:dyDescent="0.3">
      <c r="A71" s="27" t="s">
        <v>76</v>
      </c>
      <c r="B71" s="65">
        <v>5931274546</v>
      </c>
      <c r="C71" s="27" t="s">
        <v>0</v>
      </c>
      <c r="D71" s="66">
        <v>737.5</v>
      </c>
      <c r="E71" s="27" t="s">
        <v>19</v>
      </c>
    </row>
    <row r="72" spans="1:7" s="40" customFormat="1" ht="36" customHeight="1" thickBot="1" x14ac:dyDescent="0.3">
      <c r="A72" s="27" t="s">
        <v>76</v>
      </c>
      <c r="B72" s="65">
        <v>5931274546</v>
      </c>
      <c r="C72" s="27" t="s">
        <v>0</v>
      </c>
      <c r="D72" s="66">
        <v>362.5</v>
      </c>
      <c r="E72" s="27" t="s">
        <v>19</v>
      </c>
    </row>
    <row r="73" spans="1:7" s="40" customFormat="1" ht="36.75" customHeight="1" thickBot="1" x14ac:dyDescent="0.3">
      <c r="A73" s="29" t="s">
        <v>6</v>
      </c>
      <c r="B73" s="30"/>
      <c r="C73" s="31"/>
      <c r="D73" s="36">
        <f>D71+D72</f>
        <v>1100</v>
      </c>
      <c r="E73" s="27"/>
      <c r="G73" s="41"/>
    </row>
    <row r="74" spans="1:7" s="40" customFormat="1" ht="36" customHeight="1" thickBot="1" x14ac:dyDescent="0.3">
      <c r="A74" s="45" t="s">
        <v>57</v>
      </c>
      <c r="B74" s="65">
        <v>52641439848</v>
      </c>
      <c r="C74" s="27" t="s">
        <v>50</v>
      </c>
      <c r="D74" s="66">
        <v>13.93</v>
      </c>
      <c r="E74" s="28" t="s">
        <v>53</v>
      </c>
    </row>
    <row r="75" spans="1:7" s="40" customFormat="1" ht="36" customHeight="1" thickBot="1" x14ac:dyDescent="0.3">
      <c r="A75" s="29" t="s">
        <v>6</v>
      </c>
      <c r="B75" s="54"/>
      <c r="C75" s="31"/>
      <c r="D75" s="36">
        <v>13.93</v>
      </c>
      <c r="E75" s="27"/>
    </row>
    <row r="76" spans="1:7" s="40" customFormat="1" ht="36" customHeight="1" thickBot="1" x14ac:dyDescent="0.3">
      <c r="A76" s="73" t="s">
        <v>47</v>
      </c>
      <c r="B76" s="74" t="s">
        <v>51</v>
      </c>
      <c r="C76" s="75" t="s">
        <v>48</v>
      </c>
      <c r="D76" s="66">
        <v>155</v>
      </c>
      <c r="E76" s="28" t="s">
        <v>45</v>
      </c>
      <c r="G76" s="41"/>
    </row>
    <row r="77" spans="1:7" s="40" customFormat="1" ht="36" customHeight="1" thickBot="1" x14ac:dyDescent="0.3">
      <c r="A77" s="29" t="s">
        <v>6</v>
      </c>
      <c r="B77" s="30"/>
      <c r="C77" s="31"/>
      <c r="D77" s="36">
        <v>155</v>
      </c>
      <c r="E77" s="27"/>
    </row>
    <row r="78" spans="1:7" s="40" customFormat="1" ht="36" customHeight="1" thickBot="1" x14ac:dyDescent="0.3">
      <c r="A78" s="45" t="s">
        <v>35</v>
      </c>
      <c r="B78" s="65"/>
      <c r="C78" s="27" t="s">
        <v>36</v>
      </c>
      <c r="D78" s="66">
        <v>300</v>
      </c>
      <c r="E78" s="28" t="s">
        <v>37</v>
      </c>
    </row>
    <row r="79" spans="1:7" s="40" customFormat="1" ht="36" customHeight="1" thickBot="1" x14ac:dyDescent="0.3">
      <c r="A79" s="29" t="s">
        <v>6</v>
      </c>
      <c r="B79" s="30"/>
      <c r="C79" s="31"/>
      <c r="D79" s="36">
        <v>300</v>
      </c>
      <c r="E79" s="27"/>
    </row>
    <row r="80" spans="1:7" s="40" customFormat="1" ht="36" customHeight="1" thickBot="1" x14ac:dyDescent="0.3">
      <c r="A80" s="45" t="s">
        <v>38</v>
      </c>
      <c r="B80" s="65"/>
      <c r="C80" s="27" t="s">
        <v>39</v>
      </c>
      <c r="D80" s="66">
        <v>200</v>
      </c>
      <c r="E80" s="28" t="s">
        <v>37</v>
      </c>
      <c r="G80" s="41"/>
    </row>
    <row r="81" spans="1:7" s="40" customFormat="1" ht="36" customHeight="1" thickBot="1" x14ac:dyDescent="0.3">
      <c r="A81" s="29" t="s">
        <v>6</v>
      </c>
      <c r="B81" s="30"/>
      <c r="C81" s="31"/>
      <c r="D81" s="36">
        <v>200</v>
      </c>
      <c r="E81" s="27"/>
    </row>
    <row r="82" spans="1:7" s="40" customFormat="1" ht="36" customHeight="1" thickBot="1" x14ac:dyDescent="0.3">
      <c r="A82" s="45" t="s">
        <v>40</v>
      </c>
      <c r="B82" s="65"/>
      <c r="C82" s="27" t="s">
        <v>41</v>
      </c>
      <c r="D82" s="66">
        <v>300</v>
      </c>
      <c r="E82" s="28" t="s">
        <v>37</v>
      </c>
      <c r="G82" s="41"/>
    </row>
    <row r="83" spans="1:7" ht="36" customHeight="1" thickBot="1" x14ac:dyDescent="0.3">
      <c r="A83" s="29" t="s">
        <v>6</v>
      </c>
      <c r="B83" s="30"/>
      <c r="C83" s="31"/>
      <c r="D83" s="36">
        <v>300</v>
      </c>
      <c r="E83" s="27"/>
    </row>
    <row r="84" spans="1:7" s="40" customFormat="1" ht="36" customHeight="1" thickBot="1" x14ac:dyDescent="0.3">
      <c r="A84" s="45" t="s">
        <v>103</v>
      </c>
      <c r="B84" s="65"/>
      <c r="C84" s="27" t="s">
        <v>104</v>
      </c>
      <c r="D84" s="66">
        <v>200</v>
      </c>
      <c r="E84" s="28" t="s">
        <v>59</v>
      </c>
      <c r="G84" s="41"/>
    </row>
    <row r="85" spans="1:7" ht="36" customHeight="1" thickBot="1" x14ac:dyDescent="0.3">
      <c r="A85" s="29" t="s">
        <v>6</v>
      </c>
      <c r="B85" s="30"/>
      <c r="C85" s="31"/>
      <c r="D85" s="36">
        <v>200</v>
      </c>
      <c r="E85" s="27"/>
    </row>
    <row r="86" spans="1:7" s="40" customFormat="1" ht="36" customHeight="1" thickBot="1" x14ac:dyDescent="0.3">
      <c r="A86" s="27" t="s">
        <v>88</v>
      </c>
      <c r="B86" s="65">
        <v>73616495394</v>
      </c>
      <c r="C86" s="27" t="s">
        <v>89</v>
      </c>
      <c r="D86" s="66">
        <v>13671.07</v>
      </c>
      <c r="E86" s="27" t="s">
        <v>85</v>
      </c>
    </row>
    <row r="87" spans="1:7" s="40" customFormat="1" ht="36" customHeight="1" thickBot="1" x14ac:dyDescent="0.3">
      <c r="A87" s="27" t="s">
        <v>88</v>
      </c>
      <c r="B87" s="65">
        <v>73616495394</v>
      </c>
      <c r="C87" s="27" t="s">
        <v>89</v>
      </c>
      <c r="D87" s="66">
        <v>17984.259999999998</v>
      </c>
      <c r="E87" s="27" t="s">
        <v>90</v>
      </c>
    </row>
    <row r="88" spans="1:7" ht="36" customHeight="1" thickBot="1" x14ac:dyDescent="0.3">
      <c r="A88" s="55" t="s">
        <v>6</v>
      </c>
      <c r="B88" s="56"/>
      <c r="C88" s="57"/>
      <c r="D88" s="58">
        <f>D86+D87</f>
        <v>31655.329999999998</v>
      </c>
      <c r="E88" s="1"/>
    </row>
    <row r="89" spans="1:7" s="40" customFormat="1" ht="36" customHeight="1" thickBot="1" x14ac:dyDescent="0.3">
      <c r="A89" s="27" t="s">
        <v>91</v>
      </c>
      <c r="B89" s="76" t="s">
        <v>92</v>
      </c>
      <c r="C89" s="27" t="s">
        <v>41</v>
      </c>
      <c r="D89" s="66">
        <v>59.85</v>
      </c>
      <c r="E89" s="27" t="s">
        <v>93</v>
      </c>
      <c r="G89" s="41"/>
    </row>
    <row r="90" spans="1:7" s="40" customFormat="1" ht="36" customHeight="1" thickBot="1" x14ac:dyDescent="0.3">
      <c r="A90" s="27" t="s">
        <v>91</v>
      </c>
      <c r="B90" s="76" t="s">
        <v>92</v>
      </c>
      <c r="C90" s="27" t="s">
        <v>41</v>
      </c>
      <c r="D90" s="66">
        <v>79.5</v>
      </c>
      <c r="E90" s="27" t="s">
        <v>93</v>
      </c>
      <c r="G90" s="41"/>
    </row>
    <row r="91" spans="1:7" ht="36" customHeight="1" thickBot="1" x14ac:dyDescent="0.3">
      <c r="A91" s="60" t="s">
        <v>6</v>
      </c>
      <c r="B91" s="61"/>
      <c r="C91" s="62"/>
      <c r="D91" s="63">
        <f>D89+D90</f>
        <v>139.35</v>
      </c>
      <c r="E91" s="1"/>
    </row>
    <row r="92" spans="1:7" s="40" customFormat="1" ht="36" customHeight="1" thickBot="1" x14ac:dyDescent="0.3">
      <c r="A92" s="27" t="s">
        <v>94</v>
      </c>
      <c r="B92" s="65">
        <v>20015843182</v>
      </c>
      <c r="C92" s="27" t="s">
        <v>36</v>
      </c>
      <c r="D92" s="66">
        <v>119.68</v>
      </c>
      <c r="E92" s="27" t="s">
        <v>93</v>
      </c>
      <c r="G92" s="41"/>
    </row>
    <row r="93" spans="1:7" s="40" customFormat="1" ht="36" customHeight="1" thickBot="1" x14ac:dyDescent="0.3">
      <c r="A93" s="27" t="s">
        <v>94</v>
      </c>
      <c r="B93" s="65">
        <v>20015843182</v>
      </c>
      <c r="C93" s="27" t="s">
        <v>36</v>
      </c>
      <c r="D93" s="66">
        <v>159.6</v>
      </c>
      <c r="E93" s="27" t="s">
        <v>93</v>
      </c>
      <c r="G93" s="41"/>
    </row>
    <row r="94" spans="1:7" ht="36" customHeight="1" thickBot="1" x14ac:dyDescent="0.3">
      <c r="A94" s="55" t="s">
        <v>6</v>
      </c>
      <c r="B94" s="56"/>
      <c r="C94" s="57"/>
      <c r="D94" s="58">
        <f>D92+D93</f>
        <v>279.27999999999997</v>
      </c>
      <c r="E94" s="1"/>
    </row>
    <row r="95" spans="1:7" s="40" customFormat="1" ht="36" customHeight="1" thickBot="1" x14ac:dyDescent="0.3">
      <c r="A95" s="27" t="s">
        <v>95</v>
      </c>
      <c r="B95" s="65">
        <v>65603308073</v>
      </c>
      <c r="C95" s="27" t="s">
        <v>39</v>
      </c>
      <c r="D95" s="66">
        <v>176.89</v>
      </c>
      <c r="E95" s="27" t="s">
        <v>93</v>
      </c>
    </row>
    <row r="96" spans="1:7" s="40" customFormat="1" ht="36" customHeight="1" thickBot="1" x14ac:dyDescent="0.3">
      <c r="A96" s="27" t="s">
        <v>95</v>
      </c>
      <c r="B96" s="65">
        <v>65603308073</v>
      </c>
      <c r="C96" s="27" t="s">
        <v>39</v>
      </c>
      <c r="D96" s="66">
        <v>232.75</v>
      </c>
      <c r="E96" s="27" t="s">
        <v>93</v>
      </c>
    </row>
    <row r="97" spans="1:7" ht="38.25" customHeight="1" thickBot="1" x14ac:dyDescent="0.3">
      <c r="A97" s="55" t="s">
        <v>6</v>
      </c>
      <c r="B97" s="56"/>
      <c r="C97" s="57"/>
      <c r="D97" s="58">
        <f>D95+D96</f>
        <v>409.64</v>
      </c>
      <c r="E97" s="1"/>
    </row>
    <row r="98" spans="1:7" s="40" customFormat="1" ht="36" customHeight="1" thickBot="1" x14ac:dyDescent="0.3">
      <c r="A98" s="73" t="s">
        <v>84</v>
      </c>
      <c r="B98" s="74" t="s">
        <v>101</v>
      </c>
      <c r="C98" s="75" t="s">
        <v>65</v>
      </c>
      <c r="D98" s="66">
        <v>1816.92</v>
      </c>
      <c r="E98" s="28" t="s">
        <v>26</v>
      </c>
      <c r="G98" s="41"/>
    </row>
    <row r="99" spans="1:7" s="40" customFormat="1" ht="36" customHeight="1" thickBot="1" x14ac:dyDescent="0.3">
      <c r="A99" s="29" t="s">
        <v>6</v>
      </c>
      <c r="B99" s="30"/>
      <c r="C99" s="31"/>
      <c r="D99" s="36">
        <v>1816.92</v>
      </c>
      <c r="E99" s="27"/>
    </row>
    <row r="100" spans="1:7" s="40" customFormat="1" ht="36" customHeight="1" thickBot="1" x14ac:dyDescent="0.3">
      <c r="A100" s="45" t="s">
        <v>30</v>
      </c>
      <c r="B100" s="65">
        <v>36978292106</v>
      </c>
      <c r="C100" s="27" t="s">
        <v>0</v>
      </c>
      <c r="D100" s="66">
        <v>49.78</v>
      </c>
      <c r="E100" s="28" t="s">
        <v>26</v>
      </c>
      <c r="G100" s="41"/>
    </row>
    <row r="101" spans="1:7" ht="36" customHeight="1" thickBot="1" x14ac:dyDescent="0.3">
      <c r="A101" s="29" t="s">
        <v>6</v>
      </c>
      <c r="B101" s="30"/>
      <c r="C101" s="31"/>
      <c r="D101" s="36">
        <v>49.78</v>
      </c>
      <c r="E101" s="27"/>
    </row>
    <row r="102" spans="1:7" s="40" customFormat="1" ht="36" customHeight="1" thickBot="1" x14ac:dyDescent="0.3">
      <c r="A102" s="45" t="s">
        <v>49</v>
      </c>
      <c r="B102" s="65">
        <v>15526597734</v>
      </c>
      <c r="C102" s="27" t="s">
        <v>13</v>
      </c>
      <c r="D102" s="66">
        <v>43.58</v>
      </c>
      <c r="E102" s="28" t="s">
        <v>26</v>
      </c>
      <c r="G102" s="41"/>
    </row>
    <row r="103" spans="1:7" ht="36" customHeight="1" thickBot="1" x14ac:dyDescent="0.3">
      <c r="A103" s="29" t="s">
        <v>6</v>
      </c>
      <c r="B103" s="30"/>
      <c r="C103" s="31"/>
      <c r="D103" s="36">
        <v>43.58</v>
      </c>
      <c r="E103" s="27"/>
    </row>
    <row r="104" spans="1:7" s="40" customFormat="1" ht="36" customHeight="1" thickBot="1" x14ac:dyDescent="0.3">
      <c r="A104" s="45" t="s">
        <v>46</v>
      </c>
      <c r="B104" s="65">
        <v>11469787133</v>
      </c>
      <c r="C104" s="27" t="s">
        <v>13</v>
      </c>
      <c r="D104" s="66">
        <v>87.1</v>
      </c>
      <c r="E104" s="28" t="s">
        <v>26</v>
      </c>
      <c r="G104" s="41"/>
    </row>
    <row r="105" spans="1:7" ht="36" customHeight="1" thickBot="1" x14ac:dyDescent="0.3">
      <c r="A105" s="29" t="s">
        <v>6</v>
      </c>
      <c r="B105" s="30"/>
      <c r="C105" s="31"/>
      <c r="D105" s="36">
        <v>87.1</v>
      </c>
      <c r="E105" s="27"/>
    </row>
    <row r="106" spans="1:7" s="40" customFormat="1" ht="36" customHeight="1" thickBot="1" x14ac:dyDescent="0.3">
      <c r="A106" s="45" t="s">
        <v>86</v>
      </c>
      <c r="B106" s="65">
        <v>8262555699</v>
      </c>
      <c r="C106" s="27" t="s">
        <v>102</v>
      </c>
      <c r="D106" s="66">
        <v>100</v>
      </c>
      <c r="E106" s="28" t="s">
        <v>52</v>
      </c>
      <c r="G106" s="41"/>
    </row>
    <row r="107" spans="1:7" s="40" customFormat="1" ht="36" customHeight="1" thickBot="1" x14ac:dyDescent="0.3">
      <c r="A107" s="29" t="s">
        <v>6</v>
      </c>
      <c r="B107" s="30"/>
      <c r="C107" s="31"/>
      <c r="D107" s="36">
        <v>100</v>
      </c>
      <c r="E107" s="27"/>
      <c r="G107" s="41"/>
    </row>
    <row r="108" spans="1:7" s="40" customFormat="1" ht="36" customHeight="1" thickBot="1" x14ac:dyDescent="0.3">
      <c r="A108" s="45" t="s">
        <v>34</v>
      </c>
      <c r="B108" s="65">
        <v>85821130368</v>
      </c>
      <c r="C108" s="27" t="s">
        <v>21</v>
      </c>
      <c r="D108" s="66">
        <v>10.29</v>
      </c>
      <c r="E108" s="28" t="s">
        <v>44</v>
      </c>
      <c r="G108" s="41"/>
    </row>
    <row r="109" spans="1:7" s="40" customFormat="1" ht="36" customHeight="1" thickBot="1" x14ac:dyDescent="0.3">
      <c r="A109" s="45" t="s">
        <v>34</v>
      </c>
      <c r="B109" s="65">
        <v>85821130368</v>
      </c>
      <c r="C109" s="27" t="s">
        <v>21</v>
      </c>
      <c r="D109" s="66">
        <v>1.66</v>
      </c>
      <c r="E109" s="28" t="s">
        <v>45</v>
      </c>
      <c r="G109" s="41"/>
    </row>
    <row r="110" spans="1:7" s="40" customFormat="1" ht="36" customHeight="1" thickBot="1" x14ac:dyDescent="0.3">
      <c r="A110" s="45" t="s">
        <v>34</v>
      </c>
      <c r="B110" s="65">
        <v>85821130368</v>
      </c>
      <c r="C110" s="27" t="s">
        <v>21</v>
      </c>
      <c r="D110" s="66">
        <v>307.25</v>
      </c>
      <c r="E110" s="28" t="s">
        <v>44</v>
      </c>
      <c r="G110" s="41"/>
    </row>
    <row r="111" spans="1:7" s="40" customFormat="1" ht="36" customHeight="1" thickBot="1" x14ac:dyDescent="0.3">
      <c r="A111" s="45" t="s">
        <v>34</v>
      </c>
      <c r="B111" s="65">
        <v>85821130368</v>
      </c>
      <c r="C111" s="27" t="s">
        <v>21</v>
      </c>
      <c r="D111" s="66">
        <v>1.66</v>
      </c>
      <c r="E111" s="28" t="s">
        <v>45</v>
      </c>
      <c r="G111" s="41"/>
    </row>
    <row r="112" spans="1:7" s="40" customFormat="1" ht="36" customHeight="1" thickBot="1" x14ac:dyDescent="0.3">
      <c r="A112" s="29" t="s">
        <v>6</v>
      </c>
      <c r="B112" s="30"/>
      <c r="C112" s="31"/>
      <c r="D112" s="36">
        <f>D108+D109+D110+D111</f>
        <v>320.86</v>
      </c>
      <c r="E112" s="27"/>
    </row>
    <row r="113" spans="1:9" s="40" customFormat="1" ht="36" customHeight="1" thickBot="1" x14ac:dyDescent="0.3">
      <c r="A113" s="16" t="s">
        <v>62</v>
      </c>
      <c r="B113" s="17"/>
      <c r="C113" s="17"/>
      <c r="D113" s="80">
        <f>+D17+D21+D24+D26+D28+D30+D32+D34+D36+D38+D40+D43+D45+D49+D52+D54+D57+D60+D62+D65+D67+D70+D73+D75+D77+D79+D81+D83+D85+D88+D91+D94+D97+D99+D101+D103+D105+D107+D112+D10</f>
        <v>64421.639999999992</v>
      </c>
      <c r="E113" s="81"/>
      <c r="F113" s="41"/>
      <c r="G113" s="41"/>
      <c r="H113" s="41"/>
      <c r="I113" s="41"/>
    </row>
    <row r="114" spans="1:9" ht="36" customHeight="1" x14ac:dyDescent="0.25">
      <c r="G114" s="34"/>
    </row>
    <row r="115" spans="1:9" ht="36" customHeight="1" x14ac:dyDescent="0.25">
      <c r="D115" s="37" t="s">
        <v>17</v>
      </c>
      <c r="F115" s="34"/>
      <c r="G115" s="34"/>
      <c r="I115" s="34"/>
    </row>
    <row r="116" spans="1:9" x14ac:dyDescent="0.25">
      <c r="G116" s="34"/>
    </row>
    <row r="117" spans="1:9" x14ac:dyDescent="0.25">
      <c r="G117" s="34"/>
    </row>
    <row r="118" spans="1:9" x14ac:dyDescent="0.25">
      <c r="F118" s="34"/>
      <c r="H118" s="34"/>
    </row>
    <row r="119" spans="1:9" x14ac:dyDescent="0.25">
      <c r="F119" s="34"/>
      <c r="G119" s="34"/>
    </row>
    <row r="120" spans="1:9" x14ac:dyDescent="0.25">
      <c r="F120" s="34"/>
      <c r="G120" s="34"/>
    </row>
    <row r="126" spans="1:9" x14ac:dyDescent="0.25">
      <c r="E126" s="34"/>
    </row>
    <row r="127" spans="1:9" x14ac:dyDescent="0.25">
      <c r="F127" s="34"/>
    </row>
    <row r="130" spans="4:4" x14ac:dyDescent="0.25">
      <c r="D130" s="38"/>
    </row>
    <row r="132" spans="4:4" x14ac:dyDescent="0.25">
      <c r="D132" s="38"/>
    </row>
  </sheetData>
  <mergeCells count="2">
    <mergeCell ref="A7:E7"/>
    <mergeCell ref="D113:E113"/>
  </mergeCells>
  <pageMargins left="0.7" right="0.7" top="0.75" bottom="0.75" header="0.3" footer="0.3"/>
  <pageSetup paperSize="9" orientation="portrait" r:id="rId1"/>
  <ignoredErrors>
    <ignoredError sqref="B76 B89:B9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B1" workbookViewId="0">
      <selection activeCell="B17" sqref="B17"/>
    </sheetView>
  </sheetViews>
  <sheetFormatPr defaultColWidth="16.5703125" defaultRowHeight="15" x14ac:dyDescent="0.25"/>
  <cols>
    <col min="1" max="1" width="21.28515625" hidden="1" customWidth="1"/>
    <col min="2" max="2" width="50.5703125" customWidth="1"/>
    <col min="3" max="3" width="43.7109375" customWidth="1"/>
  </cols>
  <sheetData>
    <row r="1" spans="1:6" ht="15.75" thickBot="1" x14ac:dyDescent="0.3"/>
    <row r="2" spans="1:6" s="4" customFormat="1" ht="18.75" customHeight="1" thickBot="1" x14ac:dyDescent="0.3">
      <c r="A2" s="19"/>
      <c r="B2" s="84" t="s">
        <v>14</v>
      </c>
      <c r="C2" s="84"/>
    </row>
    <row r="3" spans="1:6" s="4" customFormat="1" ht="18.75" customHeight="1" thickBot="1" x14ac:dyDescent="0.3">
      <c r="A3" s="19"/>
      <c r="B3" s="20" t="s">
        <v>15</v>
      </c>
      <c r="C3" s="20"/>
    </row>
    <row r="4" spans="1:6" s="4" customFormat="1" ht="18.75" customHeight="1" thickBot="1" x14ac:dyDescent="0.3">
      <c r="A4" s="19"/>
      <c r="B4" s="20" t="s">
        <v>16</v>
      </c>
      <c r="C4" s="20"/>
    </row>
    <row r="5" spans="1:6" ht="18.75" customHeight="1" thickBot="1" x14ac:dyDescent="0.3">
      <c r="A5" s="21"/>
      <c r="B5" s="85"/>
      <c r="C5" s="85"/>
    </row>
    <row r="6" spans="1:6" s="9" customFormat="1" ht="41.25" customHeight="1" thickBot="1" x14ac:dyDescent="0.3">
      <c r="A6" s="22"/>
      <c r="B6" s="82" t="s">
        <v>61</v>
      </c>
      <c r="C6" s="83"/>
    </row>
    <row r="7" spans="1:6" s="4" customFormat="1" ht="45.75" customHeight="1" thickBot="1" x14ac:dyDescent="0.3">
      <c r="A7" s="10" t="s">
        <v>8</v>
      </c>
      <c r="B7" s="23" t="s">
        <v>7</v>
      </c>
      <c r="C7" s="24" t="s">
        <v>5</v>
      </c>
      <c r="E7" s="42"/>
    </row>
    <row r="8" spans="1:6" ht="36" customHeight="1" thickBot="1" x14ac:dyDescent="0.3">
      <c r="A8" s="3" t="s">
        <v>9</v>
      </c>
      <c r="B8" s="43">
        <f>188227.53+19821.08+1083.18+9295.62</f>
        <v>218427.40999999997</v>
      </c>
      <c r="C8" s="13" t="s">
        <v>23</v>
      </c>
      <c r="E8" s="34"/>
    </row>
    <row r="9" spans="1:6" ht="36" customHeight="1" thickBot="1" x14ac:dyDescent="0.3">
      <c r="A9" s="1"/>
      <c r="B9" s="43">
        <f>30748.4+3270.48+113.73+1533.77</f>
        <v>35666.380000000005</v>
      </c>
      <c r="C9" s="13" t="s">
        <v>11</v>
      </c>
      <c r="E9" s="34"/>
    </row>
    <row r="10" spans="1:6" ht="36" customHeight="1" thickBot="1" x14ac:dyDescent="0.3">
      <c r="A10" s="1"/>
      <c r="B10" s="43">
        <v>1114.93</v>
      </c>
      <c r="C10" s="13" t="s">
        <v>27</v>
      </c>
      <c r="E10" s="34"/>
    </row>
    <row r="11" spans="1:6" ht="36" customHeight="1" thickBot="1" x14ac:dyDescent="0.3">
      <c r="A11" s="1"/>
      <c r="B11" s="43">
        <f>23+55.1</f>
        <v>78.099999999999994</v>
      </c>
      <c r="C11" s="13" t="s">
        <v>69</v>
      </c>
      <c r="E11" s="34"/>
    </row>
    <row r="12" spans="1:6" ht="36" customHeight="1" thickBot="1" x14ac:dyDescent="0.3">
      <c r="A12" s="1"/>
      <c r="B12" s="43">
        <f>4217.64+1039.28+28.8+187.56</f>
        <v>5473.2800000000007</v>
      </c>
      <c r="C12" s="13" t="s">
        <v>12</v>
      </c>
    </row>
    <row r="13" spans="1:6" ht="36" customHeight="1" thickBot="1" x14ac:dyDescent="0.3">
      <c r="A13" s="1"/>
      <c r="B13" s="43">
        <f>643.49+624.09</f>
        <v>1267.58</v>
      </c>
      <c r="C13" s="13" t="s">
        <v>63</v>
      </c>
    </row>
    <row r="14" spans="1:6" ht="36" customHeight="1" thickBot="1" x14ac:dyDescent="0.3">
      <c r="A14" s="2"/>
      <c r="B14" s="44">
        <v>630</v>
      </c>
      <c r="C14" s="12" t="s">
        <v>24</v>
      </c>
      <c r="E14" s="34"/>
      <c r="F14" s="34"/>
    </row>
    <row r="15" spans="1:6" s="40" customFormat="1" ht="36" customHeight="1" thickBot="1" x14ac:dyDescent="0.3">
      <c r="A15" s="45"/>
      <c r="B15" s="44">
        <f>224.28+299.04</f>
        <v>523.32000000000005</v>
      </c>
      <c r="C15" s="53" t="s">
        <v>56</v>
      </c>
      <c r="E15" s="41"/>
      <c r="F15" s="41"/>
    </row>
    <row r="16" spans="1:6" ht="36" customHeight="1" thickBot="1" x14ac:dyDescent="0.3">
      <c r="A16" s="2"/>
      <c r="B16" s="32">
        <f>B8+B9+B10+B11+B12+B13+B14+B15</f>
        <v>263180.99999999994</v>
      </c>
      <c r="C16" s="18" t="s">
        <v>60</v>
      </c>
      <c r="E16" s="34"/>
    </row>
    <row r="17" spans="1:6" ht="36" customHeight="1" thickBot="1" x14ac:dyDescent="0.3">
      <c r="A17" s="11" t="s">
        <v>10</v>
      </c>
      <c r="E17" s="34"/>
      <c r="F17" s="34"/>
    </row>
    <row r="18" spans="1:6" x14ac:dyDescent="0.25">
      <c r="C18" t="s">
        <v>17</v>
      </c>
      <c r="F18" s="34"/>
    </row>
    <row r="20" spans="1:6" x14ac:dyDescent="0.25">
      <c r="E20" s="34"/>
      <c r="F20" s="34"/>
    </row>
    <row r="54" spans="4:4" x14ac:dyDescent="0.25">
      <c r="D54" t="e">
        <f>'Kategorija 2'!E=D53+D51+D49+D47+D45+D43+D41+D39+D35+D33+D37+D31+D28+D26+D23+D21+D16+D14+D12</f>
        <v>#NAME?</v>
      </c>
    </row>
  </sheetData>
  <mergeCells count="3">
    <mergeCell ref="B6:C6"/>
    <mergeCell ref="B2:C2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OŠ Zadarski otoci</cp:lastModifiedBy>
  <cp:lastPrinted>2024-03-11T11:15:15Z</cp:lastPrinted>
  <dcterms:created xsi:type="dcterms:W3CDTF">2024-02-15T07:48:27Z</dcterms:created>
  <dcterms:modified xsi:type="dcterms:W3CDTF">2026-04-07T11:49:58Z</dcterms:modified>
</cp:coreProperties>
</file>