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4C8EBD7-7B44-40C7-84D6-F961C3801C2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9" i="1" l="1"/>
  <c r="D37" i="1"/>
  <c r="B8" i="2"/>
  <c r="B15" i="2"/>
  <c r="B11" i="2"/>
  <c r="D91" i="1"/>
  <c r="D68" i="1"/>
  <c r="D70" i="1"/>
  <c r="D66" i="1"/>
  <c r="D63" i="1"/>
  <c r="D46" i="1"/>
  <c r="D40" i="1"/>
  <c r="D34" i="1"/>
  <c r="D30" i="1"/>
  <c r="D26" i="1"/>
  <c r="D13" i="1"/>
  <c r="D10" i="1"/>
  <c r="D101" i="1"/>
  <c r="D97" i="1"/>
  <c r="D95" i="1"/>
  <c r="D93" i="1"/>
  <c r="D80" i="1"/>
  <c r="D24" i="1"/>
  <c r="D18" i="1"/>
  <c r="D106" i="1"/>
  <c r="D41" i="1"/>
  <c r="D42" i="1" s="1"/>
  <c r="D53" i="1"/>
  <c r="B12" i="2"/>
  <c r="B10" i="2"/>
  <c r="B9" i="2"/>
  <c r="D22" i="1" l="1"/>
  <c r="D50" i="1" l="1"/>
  <c r="D15" i="1" l="1"/>
  <c r="D53" i="2" l="1"/>
</calcChain>
</file>

<file path=xl/sharedStrings.xml><?xml version="1.0" encoding="utf-8"?>
<sst xmlns="http://schemas.openxmlformats.org/spreadsheetml/2006/main" count="261" uniqueCount="112">
  <si>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</si>
  <si>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</si>
  <si>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</si>
  <si>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</si>
  <si>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</si>
  <si>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</si>
  <si>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</si>
  <si>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</si>
  <si>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</si>
  <si>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</si>
  <si>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</si>
  <si>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</si>
  <si>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</si>
  <si>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</si>
  <si>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</si>
  <si>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</si>
  <si>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</si>
  <si>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</si>
  <si>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</si>
  <si>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</si>
  <si>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</si>
  <si>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</si>
  <si>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</si>
  <si>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</si>
  <si>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</si>
  <si>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</si>
  <si>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>3239-Ostale usluge</t>
  </si>
  <si>
    <t>HEP-OPSKRBA D.O.O.</t>
  </si>
  <si>
    <t>3223- Energija</t>
  </si>
  <si>
    <t xml:space="preserve">Hrvatska pošta d.d. </t>
  </si>
  <si>
    <t>87311810356.</t>
  </si>
  <si>
    <t>Velika Gorica</t>
  </si>
  <si>
    <t>Financijska agencija d.o.o.</t>
  </si>
  <si>
    <t>Zdenka Supičić Špralja</t>
  </si>
  <si>
    <t xml:space="preserve">Silba </t>
  </si>
  <si>
    <t>3235-Zakupnine i najmanine</t>
  </si>
  <si>
    <t xml:space="preserve">Marko Džaja </t>
  </si>
  <si>
    <t>Veli Iž</t>
  </si>
  <si>
    <t xml:space="preserve">Jovan Bogdan </t>
  </si>
  <si>
    <t>Olib</t>
  </si>
  <si>
    <t>3221-Uredski materijal i ostali materijalni rashodi</t>
  </si>
  <si>
    <t>3238-Računalne usluge</t>
  </si>
  <si>
    <t>Opti print adria d.o.o.</t>
  </si>
  <si>
    <t>Optimus Lab d.o.o.</t>
  </si>
  <si>
    <t xml:space="preserve">Čakovec </t>
  </si>
  <si>
    <t>71981294715</t>
  </si>
  <si>
    <t>3222-Materijal i sirovine</t>
  </si>
  <si>
    <t xml:space="preserve">3211- Službena putovanja </t>
  </si>
  <si>
    <t xml:space="preserve">Inovativni Zadar d.o.o. </t>
  </si>
  <si>
    <t>Rafael j.d.o.o.</t>
  </si>
  <si>
    <t>Nin</t>
  </si>
  <si>
    <t xml:space="preserve">3239-Ostale usluge </t>
  </si>
  <si>
    <t>PA-GO ZADAR  vl.Klarica Gordana</t>
  </si>
  <si>
    <t>3239-Ostale nespomenute usluge</t>
  </si>
  <si>
    <t>HEP-ELEKTRA D.O.O.</t>
  </si>
  <si>
    <t>Mikeli trade d.o.o.</t>
  </si>
  <si>
    <t>Virga d.o.o.</t>
  </si>
  <si>
    <t>Bibinje</t>
  </si>
  <si>
    <t>Poljoprivredna zadruga Olib</t>
  </si>
  <si>
    <t>04253989405</t>
  </si>
  <si>
    <t>Zavod za javno zdravstvo Zadar</t>
  </si>
  <si>
    <t>Jadranka obrt za trgovinu</t>
  </si>
  <si>
    <t>Provišta d.o.o.</t>
  </si>
  <si>
    <t>Brana d.o.o.</t>
  </si>
  <si>
    <t>Naknade članovima povjerenstva</t>
  </si>
  <si>
    <t>Narodne novine d.d.</t>
  </si>
  <si>
    <t>Virovitica</t>
  </si>
  <si>
    <t>Terra travel d.o.o.</t>
  </si>
  <si>
    <t>0765863795</t>
  </si>
  <si>
    <t xml:space="preserve">3227-Službena radna odjeća i obuća </t>
  </si>
  <si>
    <t>INFORMACIJE O TROŠENJU SREDSTAVA ZA LIPANJ 2026.</t>
  </si>
  <si>
    <t>UKUPNO ZA LIPANJ 2026.</t>
  </si>
  <si>
    <t>Ukupno za lipanj 2026.</t>
  </si>
  <si>
    <t xml:space="preserve">3121-Ostali rashodi za zaposlene </t>
  </si>
  <si>
    <t xml:space="preserve">Intelektualne i osobne usluge </t>
  </si>
  <si>
    <t>Pevex</t>
  </si>
  <si>
    <t xml:space="preserve">Spectrum </t>
  </si>
  <si>
    <t xml:space="preserve">Duje obrt za prijevoz </t>
  </si>
  <si>
    <t>Kone d.o.o.</t>
  </si>
  <si>
    <t>3239- Ostale usluge</t>
  </si>
  <si>
    <t>Arta zip d.o.o.</t>
  </si>
  <si>
    <t>ROTO</t>
  </si>
  <si>
    <t>Plodine d.o.o.</t>
  </si>
  <si>
    <t xml:space="preserve">Rijeka </t>
  </si>
  <si>
    <t>Auto ključ</t>
  </si>
  <si>
    <t>3321- Uredski materijal i ostali materijalni rashodi</t>
  </si>
  <si>
    <t>ABM FACILITY</t>
  </si>
  <si>
    <t>PZ Poličanka</t>
  </si>
  <si>
    <t>Kopitarna d.o.o.</t>
  </si>
  <si>
    <t>Liburnija d.o.o.</t>
  </si>
  <si>
    <t>Lotus prijevoz</t>
  </si>
  <si>
    <t>73660371074</t>
  </si>
  <si>
    <t>Sesvete</t>
  </si>
  <si>
    <t>Poličnik</t>
  </si>
  <si>
    <t>18770244273</t>
  </si>
  <si>
    <t>08131163856</t>
  </si>
  <si>
    <t>32221066238</t>
  </si>
  <si>
    <t>77852558421</t>
  </si>
  <si>
    <t>05580752683</t>
  </si>
  <si>
    <t>83139333425</t>
  </si>
  <si>
    <t>25843074154</t>
  </si>
  <si>
    <t>15526597734</t>
  </si>
  <si>
    <t>36978292106</t>
  </si>
  <si>
    <t>60999524534</t>
  </si>
  <si>
    <t>Zaprešić</t>
  </si>
  <si>
    <t>START OBRT ZA POPRAVAK STROJEVA I TRGOVINU VL. ZDRAVKO HAJNIĆ</t>
  </si>
  <si>
    <t>DIMNJAČARSKI OBRT JURLINA DANKO</t>
  </si>
  <si>
    <t>49980852277</t>
  </si>
  <si>
    <t>BLISS, obrt za turizam, vl. Kristijan Kotlar</t>
  </si>
  <si>
    <t>TENSIO-WAT D.O.O. ZA PROIZVODNJU, TRGOVINU I USLUGE</t>
  </si>
  <si>
    <t>Javna vatrogasna postrojba Zadar</t>
  </si>
  <si>
    <t>4227- Uređaji, strojevi i oprema za ostaku namjenu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</si>
</sst>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3" borderId="1" xfId="0" applyFont="1" applyFill="1" applyBorder="1"/>
    <xf numFmtId="0" fontId="0" fillId="2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ill="1"/>
    <xf numFmtId="4" fontId="0" fillId="0" borderId="0" xfId="0" applyNumberFormat="1" applyFill="1"/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0" fillId="4" borderId="9" xfId="0" applyFill="1" applyBorder="1" applyAlignment="1">
      <alignment horizontal="center"/>
    </xf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0" xfId="0" applyNumberFormat="1" applyFont="1" applyFill="1"/>
    <xf numFmtId="0" fontId="0" fillId="0" borderId="0" xfId="0" applyAlignment="1"/>
    <xf numFmtId="4" fontId="0" fillId="0" borderId="0" xfId="0" applyNumberFormat="1" applyAlignment="1"/>
    <xf numFmtId="0" fontId="1" fillId="6" borderId="9" xfId="0" applyFont="1" applyFill="1" applyBorder="1"/>
    <xf numFmtId="0" fontId="0" fillId="6" borderId="9" xfId="0" applyFill="1" applyBorder="1" applyAlignment="1">
      <alignment horizontal="center"/>
    </xf>
    <xf numFmtId="0" fontId="0" fillId="6" borderId="9" xfId="0" applyFill="1" applyBorder="1"/>
    <xf numFmtId="164" fontId="0" fillId="6" borderId="9" xfId="0" applyNumberFormat="1" applyFill="1" applyBorder="1" applyAlignment="1">
      <alignment horizontal="center"/>
    </xf>
    <xf numFmtId="0" fontId="0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2" xfId="0" applyFont="1" applyFill="1" applyBorder="1"/>
    <xf numFmtId="0" fontId="0" fillId="0" borderId="4" xfId="0" applyFill="1" applyBorder="1"/>
    <xf numFmtId="49" fontId="0" fillId="0" borderId="0" xfId="0" applyNumberFormat="1" applyAlignment="1">
      <alignment horizontal="center"/>
    </xf>
    <xf numFmtId="0" fontId="0" fillId="4" borderId="10" xfId="0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wrapText="1"/>
    </xf>
    <xf numFmtId="4" fontId="1" fillId="5" borderId="4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28"/>
  <sheetViews>
    <sheetView topLeftCell="A106" zoomScaleNormal="100" workbookViewId="0">
      <selection activeCell="E115" sqref="E115"/>
    </sheetView>
  </sheetViews>
  <sheetFormatPr defaultColWidth="16.5546875" defaultRowHeight="14.4" x14ac:dyDescent="0.3"/>
  <cols>
    <col min="1" max="1" width="35.88671875" customWidth="1"/>
    <col min="2" max="3" width="16.5546875" customWidth="1"/>
    <col min="4" max="4" width="16.5546875" style="36" customWidth="1"/>
    <col min="5" max="5" width="22.88671875" customWidth="1"/>
  </cols>
  <sheetData>
    <row r="3" spans="1:7" s="4" customFormat="1" ht="18.75" customHeight="1" x14ac:dyDescent="0.3">
      <c r="A3" s="5" t="s">
        <v>14</v>
      </c>
      <c r="B3" s="6"/>
      <c r="C3" s="6"/>
      <c r="D3" s="34"/>
      <c r="E3" s="7"/>
    </row>
    <row r="4" spans="1:7" s="4" customFormat="1" ht="18.75" customHeight="1" x14ac:dyDescent="0.3">
      <c r="A4" s="5" t="s">
        <v>15</v>
      </c>
      <c r="B4" s="6"/>
      <c r="C4" s="6"/>
      <c r="D4" s="34"/>
      <c r="E4" s="7"/>
    </row>
    <row r="5" spans="1:7" s="4" customFormat="1" ht="18.75" customHeight="1" x14ac:dyDescent="0.3">
      <c r="A5" s="5" t="s">
        <v>16</v>
      </c>
      <c r="B5" s="6"/>
      <c r="C5" s="6"/>
      <c r="D5" s="34"/>
      <c r="E5" s="7"/>
    </row>
    <row r="6" spans="1:7" ht="15" thickBot="1" x14ac:dyDescent="0.35">
      <c r="A6" s="25"/>
      <c r="B6" s="24"/>
      <c r="C6" s="24"/>
      <c r="D6" s="32"/>
      <c r="E6" s="24"/>
    </row>
    <row r="7" spans="1:7" s="8" customFormat="1" ht="27.75" customHeight="1" thickBot="1" x14ac:dyDescent="0.35">
      <c r="A7" s="73" t="s">
        <v>70</v>
      </c>
      <c r="B7" s="74"/>
      <c r="C7" s="74"/>
      <c r="D7" s="74"/>
      <c r="E7" s="75"/>
    </row>
    <row r="8" spans="1:7" s="4" customFormat="1" ht="45.75" customHeight="1" thickBot="1" x14ac:dyDescent="0.35">
      <c r="A8" s="14" t="s">
        <v>1</v>
      </c>
      <c r="B8" s="13" t="s">
        <v>2</v>
      </c>
      <c r="C8" s="13" t="s">
        <v>3</v>
      </c>
      <c r="D8" s="13" t="s">
        <v>4</v>
      </c>
      <c r="E8" s="13" t="s">
        <v>5</v>
      </c>
    </row>
    <row r="9" spans="1:7" s="39" customFormat="1" ht="36" customHeight="1" thickBot="1" x14ac:dyDescent="0.35">
      <c r="A9" s="57" t="s">
        <v>18</v>
      </c>
      <c r="B9" s="59">
        <v>47612356838</v>
      </c>
      <c r="C9" s="61" t="s">
        <v>0</v>
      </c>
      <c r="D9" s="60">
        <v>511.26</v>
      </c>
      <c r="E9" s="27" t="s">
        <v>40</v>
      </c>
      <c r="G9" s="40"/>
    </row>
    <row r="10" spans="1:7" s="39" customFormat="1" ht="36" customHeight="1" thickBot="1" x14ac:dyDescent="0.35">
      <c r="A10" s="28" t="s">
        <v>6</v>
      </c>
      <c r="B10" s="29"/>
      <c r="C10" s="30"/>
      <c r="D10" s="35">
        <f>D9</f>
        <v>511.26</v>
      </c>
      <c r="E10" s="26"/>
      <c r="G10" s="40"/>
    </row>
    <row r="11" spans="1:7" s="38" customFormat="1" ht="32.25" customHeight="1" thickBot="1" x14ac:dyDescent="0.35">
      <c r="A11" s="57" t="s">
        <v>56</v>
      </c>
      <c r="B11" s="62">
        <v>60246911305</v>
      </c>
      <c r="C11" s="57" t="s">
        <v>57</v>
      </c>
      <c r="D11" s="63">
        <v>1413.24</v>
      </c>
      <c r="E11" s="64" t="s">
        <v>40</v>
      </c>
      <c r="G11" s="50"/>
    </row>
    <row r="12" spans="1:7" s="38" customFormat="1" ht="32.25" customHeight="1" thickBot="1" x14ac:dyDescent="0.35">
      <c r="A12" s="57" t="s">
        <v>56</v>
      </c>
      <c r="B12" s="62">
        <v>60246911305</v>
      </c>
      <c r="C12" s="57" t="s">
        <v>57</v>
      </c>
      <c r="D12" s="63">
        <v>123.76</v>
      </c>
      <c r="E12" s="64" t="s">
        <v>40</v>
      </c>
      <c r="G12" s="50"/>
    </row>
    <row r="13" spans="1:7" ht="36" customHeight="1" thickBot="1" x14ac:dyDescent="0.35">
      <c r="A13" s="28" t="s">
        <v>6</v>
      </c>
      <c r="B13" s="29"/>
      <c r="C13" s="30"/>
      <c r="D13" s="35">
        <f>D11+D12</f>
        <v>1537</v>
      </c>
      <c r="E13" s="26"/>
      <c r="G13" s="33"/>
    </row>
    <row r="14" spans="1:7" s="38" customFormat="1" ht="32.25" customHeight="1" thickBot="1" x14ac:dyDescent="0.35">
      <c r="A14" s="57" t="s">
        <v>76</v>
      </c>
      <c r="B14" s="62">
        <v>77704453919</v>
      </c>
      <c r="C14" s="57" t="s">
        <v>0</v>
      </c>
      <c r="D14" s="63">
        <v>24.3</v>
      </c>
      <c r="E14" s="64" t="s">
        <v>40</v>
      </c>
      <c r="G14" s="50"/>
    </row>
    <row r="15" spans="1:7" ht="36" customHeight="1" thickBot="1" x14ac:dyDescent="0.35">
      <c r="A15" s="28" t="s">
        <v>6</v>
      </c>
      <c r="B15" s="29"/>
      <c r="C15" s="30"/>
      <c r="D15" s="35">
        <f>D14</f>
        <v>24.3</v>
      </c>
      <c r="E15" s="26"/>
      <c r="G15" s="33"/>
    </row>
    <row r="16" spans="1:7" s="38" customFormat="1" ht="32.25" customHeight="1" thickBot="1" x14ac:dyDescent="0.35">
      <c r="A16" s="57" t="s">
        <v>55</v>
      </c>
      <c r="B16" s="62">
        <v>77192952415</v>
      </c>
      <c r="C16" s="57" t="s">
        <v>0</v>
      </c>
      <c r="D16" s="63">
        <v>26.1</v>
      </c>
      <c r="E16" s="64" t="s">
        <v>40</v>
      </c>
      <c r="G16" s="50"/>
    </row>
    <row r="17" spans="1:7" s="38" customFormat="1" ht="32.25" customHeight="1" thickBot="1" x14ac:dyDescent="0.35">
      <c r="A17" s="57" t="s">
        <v>55</v>
      </c>
      <c r="B17" s="62">
        <v>77192952415</v>
      </c>
      <c r="C17" s="57" t="s">
        <v>0</v>
      </c>
      <c r="D17" s="63">
        <v>5</v>
      </c>
      <c r="E17" s="64" t="s">
        <v>40</v>
      </c>
      <c r="G17" s="50"/>
    </row>
    <row r="18" spans="1:7" ht="36" customHeight="1" thickBot="1" x14ac:dyDescent="0.35">
      <c r="A18" s="28" t="s">
        <v>6</v>
      </c>
      <c r="B18" s="29"/>
      <c r="C18" s="30"/>
      <c r="D18" s="35">
        <f>D16+D17</f>
        <v>31.1</v>
      </c>
      <c r="E18" s="26"/>
      <c r="G18" s="33"/>
    </row>
    <row r="19" spans="1:7" s="38" customFormat="1" ht="32.25" customHeight="1" thickBot="1" x14ac:dyDescent="0.35">
      <c r="A19" s="57" t="s">
        <v>84</v>
      </c>
      <c r="B19" s="71" t="s">
        <v>97</v>
      </c>
      <c r="C19" s="57" t="s">
        <v>0</v>
      </c>
      <c r="D19" s="63">
        <v>8</v>
      </c>
      <c r="E19" s="64" t="s">
        <v>40</v>
      </c>
      <c r="G19" s="50"/>
    </row>
    <row r="20" spans="1:7" ht="36" customHeight="1" thickBot="1" x14ac:dyDescent="0.35">
      <c r="A20" s="28" t="s">
        <v>6</v>
      </c>
      <c r="B20" s="29"/>
      <c r="C20" s="30"/>
      <c r="D20" s="35">
        <v>8</v>
      </c>
      <c r="E20" s="26"/>
      <c r="G20" s="33"/>
    </row>
    <row r="21" spans="1:7" s="38" customFormat="1" ht="32.25" customHeight="1" thickBot="1" x14ac:dyDescent="0.35">
      <c r="A21" s="57" t="s">
        <v>86</v>
      </c>
      <c r="B21" s="62">
        <v>39557415496</v>
      </c>
      <c r="C21" s="57" t="s">
        <v>13</v>
      </c>
      <c r="D21" s="63">
        <v>270</v>
      </c>
      <c r="E21" s="64" t="s">
        <v>85</v>
      </c>
      <c r="G21" s="50"/>
    </row>
    <row r="22" spans="1:7" s="39" customFormat="1" ht="36" customHeight="1" thickBot="1" x14ac:dyDescent="0.35">
      <c r="A22" s="28" t="s">
        <v>6</v>
      </c>
      <c r="B22" s="29"/>
      <c r="C22" s="30"/>
      <c r="D22" s="35">
        <f>D21</f>
        <v>270</v>
      </c>
      <c r="E22" s="26"/>
      <c r="G22" s="40"/>
    </row>
    <row r="23" spans="1:7" s="38" customFormat="1" ht="29.25" customHeight="1" thickBot="1" x14ac:dyDescent="0.35">
      <c r="A23" s="57" t="s">
        <v>75</v>
      </c>
      <c r="B23" s="65" t="s">
        <v>91</v>
      </c>
      <c r="C23" s="57" t="s">
        <v>92</v>
      </c>
      <c r="D23" s="63">
        <v>82.66</v>
      </c>
      <c r="E23" s="64" t="s">
        <v>40</v>
      </c>
      <c r="G23" s="50"/>
    </row>
    <row r="24" spans="1:7" ht="36" customHeight="1" thickBot="1" x14ac:dyDescent="0.35">
      <c r="A24" s="28" t="s">
        <v>6</v>
      </c>
      <c r="B24" s="29"/>
      <c r="C24" s="30"/>
      <c r="D24" s="35">
        <f>D23</f>
        <v>82.66</v>
      </c>
      <c r="E24" s="26"/>
      <c r="G24" s="33"/>
    </row>
    <row r="25" spans="1:7" s="39" customFormat="1" ht="36" customHeight="1" thickBot="1" x14ac:dyDescent="0.35">
      <c r="A25" s="66" t="s">
        <v>63</v>
      </c>
      <c r="B25" s="59">
        <v>84154988927</v>
      </c>
      <c r="C25" s="26" t="s">
        <v>66</v>
      </c>
      <c r="D25" s="60">
        <v>1242.3599999999999</v>
      </c>
      <c r="E25" s="26" t="s">
        <v>46</v>
      </c>
      <c r="F25" s="40"/>
      <c r="G25" s="40"/>
    </row>
    <row r="26" spans="1:7" ht="36" customHeight="1" thickBot="1" x14ac:dyDescent="0.35">
      <c r="A26" s="45" t="s">
        <v>6</v>
      </c>
      <c r="B26" s="46"/>
      <c r="C26" s="47"/>
      <c r="D26" s="48">
        <f>D25</f>
        <v>1242.3599999999999</v>
      </c>
      <c r="E26" s="49"/>
    </row>
    <row r="27" spans="1:7" s="39" customFormat="1" ht="36" customHeight="1" thickBot="1" x14ac:dyDescent="0.35">
      <c r="A27" s="66" t="s">
        <v>81</v>
      </c>
      <c r="B27" s="59">
        <v>24723122482</v>
      </c>
      <c r="C27" s="26" t="s">
        <v>13</v>
      </c>
      <c r="D27" s="60">
        <v>17.95</v>
      </c>
      <c r="E27" s="26" t="s">
        <v>46</v>
      </c>
      <c r="F27" s="40"/>
      <c r="G27" s="40"/>
    </row>
    <row r="28" spans="1:7" s="39" customFormat="1" ht="36" customHeight="1" thickBot="1" x14ac:dyDescent="0.35">
      <c r="A28" s="66" t="s">
        <v>81</v>
      </c>
      <c r="B28" s="59">
        <v>24723122482</v>
      </c>
      <c r="C28" s="26" t="s">
        <v>13</v>
      </c>
      <c r="D28" s="60">
        <v>3.84</v>
      </c>
      <c r="E28" s="26" t="s">
        <v>46</v>
      </c>
      <c r="F28" s="40"/>
      <c r="G28" s="40"/>
    </row>
    <row r="29" spans="1:7" s="39" customFormat="1" ht="36" customHeight="1" thickBot="1" x14ac:dyDescent="0.35">
      <c r="A29" s="66" t="s">
        <v>81</v>
      </c>
      <c r="B29" s="59">
        <v>24723122482</v>
      </c>
      <c r="C29" s="26" t="s">
        <v>13</v>
      </c>
      <c r="D29" s="60">
        <v>405.05</v>
      </c>
      <c r="E29" s="26" t="s">
        <v>46</v>
      </c>
      <c r="F29" s="40"/>
      <c r="G29" s="40"/>
    </row>
    <row r="30" spans="1:7" ht="36" customHeight="1" thickBot="1" x14ac:dyDescent="0.35">
      <c r="A30" s="45" t="s">
        <v>6</v>
      </c>
      <c r="B30" s="46"/>
      <c r="C30" s="47"/>
      <c r="D30" s="48">
        <f>D27+D28+D29</f>
        <v>426.84000000000003</v>
      </c>
      <c r="E30" s="49"/>
    </row>
    <row r="31" spans="1:7" s="39" customFormat="1" ht="36" customHeight="1" thickBot="1" x14ac:dyDescent="0.35">
      <c r="A31" s="66" t="s">
        <v>82</v>
      </c>
      <c r="B31" s="59">
        <v>92510683607</v>
      </c>
      <c r="C31" s="26" t="s">
        <v>83</v>
      </c>
      <c r="D31" s="60">
        <v>36.590000000000003</v>
      </c>
      <c r="E31" s="26" t="s">
        <v>46</v>
      </c>
      <c r="F31" s="40"/>
      <c r="G31" s="40"/>
    </row>
    <row r="32" spans="1:7" s="39" customFormat="1" ht="36" customHeight="1" thickBot="1" x14ac:dyDescent="0.35">
      <c r="A32" s="66" t="s">
        <v>82</v>
      </c>
      <c r="B32" s="59">
        <v>92510683607</v>
      </c>
      <c r="C32" s="26" t="s">
        <v>83</v>
      </c>
      <c r="D32" s="60">
        <v>27.44</v>
      </c>
      <c r="E32" s="26" t="s">
        <v>46</v>
      </c>
      <c r="F32" s="40"/>
      <c r="G32" s="40"/>
    </row>
    <row r="33" spans="1:8" s="39" customFormat="1" ht="36" customHeight="1" thickBot="1" x14ac:dyDescent="0.35">
      <c r="A33" s="66" t="s">
        <v>82</v>
      </c>
      <c r="B33" s="59">
        <v>92510683607</v>
      </c>
      <c r="C33" s="26" t="s">
        <v>83</v>
      </c>
      <c r="D33" s="60">
        <v>155.81</v>
      </c>
      <c r="E33" s="26" t="s">
        <v>46</v>
      </c>
      <c r="F33" s="40"/>
      <c r="G33" s="40"/>
    </row>
    <row r="34" spans="1:8" ht="36" customHeight="1" thickBot="1" x14ac:dyDescent="0.35">
      <c r="A34" s="45" t="s">
        <v>6</v>
      </c>
      <c r="B34" s="46"/>
      <c r="C34" s="47"/>
      <c r="D34" s="48">
        <f>D31+D32+D33</f>
        <v>219.84</v>
      </c>
      <c r="E34" s="49"/>
    </row>
    <row r="35" spans="1:8" s="39" customFormat="1" ht="36" customHeight="1" thickBot="1" x14ac:dyDescent="0.35">
      <c r="A35" s="66" t="s">
        <v>87</v>
      </c>
      <c r="B35" s="59">
        <v>54319613171</v>
      </c>
      <c r="C35" s="26" t="s">
        <v>93</v>
      </c>
      <c r="D35" s="60">
        <v>710.59</v>
      </c>
      <c r="E35" s="26" t="s">
        <v>46</v>
      </c>
      <c r="F35" s="40"/>
      <c r="G35" s="40"/>
    </row>
    <row r="36" spans="1:8" s="39" customFormat="1" ht="36" customHeight="1" thickBot="1" x14ac:dyDescent="0.35">
      <c r="A36" s="66" t="s">
        <v>87</v>
      </c>
      <c r="B36" s="59">
        <v>54319613171</v>
      </c>
      <c r="C36" s="26" t="s">
        <v>93</v>
      </c>
      <c r="D36" s="60">
        <v>1378.71</v>
      </c>
      <c r="E36" s="26" t="s">
        <v>46</v>
      </c>
      <c r="F36" s="40"/>
      <c r="G36" s="40"/>
    </row>
    <row r="37" spans="1:8" ht="36" customHeight="1" thickBot="1" x14ac:dyDescent="0.35">
      <c r="A37" s="45" t="s">
        <v>6</v>
      </c>
      <c r="B37" s="46"/>
      <c r="C37" s="47"/>
      <c r="D37" s="48">
        <f>D35+D36</f>
        <v>2089.3000000000002</v>
      </c>
      <c r="E37" s="49"/>
    </row>
    <row r="38" spans="1:8" s="39" customFormat="1" ht="36" customHeight="1" thickBot="1" x14ac:dyDescent="0.35">
      <c r="A38" s="57" t="s">
        <v>54</v>
      </c>
      <c r="B38" s="59">
        <v>43965974818</v>
      </c>
      <c r="C38" s="26" t="s">
        <v>13</v>
      </c>
      <c r="D38" s="60">
        <v>3.35</v>
      </c>
      <c r="E38" s="27" t="s">
        <v>28</v>
      </c>
      <c r="G38" s="40"/>
    </row>
    <row r="39" spans="1:8" s="39" customFormat="1" ht="36" customHeight="1" thickBot="1" x14ac:dyDescent="0.35">
      <c r="A39" s="57" t="s">
        <v>54</v>
      </c>
      <c r="B39" s="59">
        <v>43965974818</v>
      </c>
      <c r="C39" s="26" t="s">
        <v>13</v>
      </c>
      <c r="D39" s="60">
        <v>33.15</v>
      </c>
      <c r="E39" s="27" t="s">
        <v>28</v>
      </c>
      <c r="G39" s="40"/>
    </row>
    <row r="40" spans="1:8" ht="36" customHeight="1" thickBot="1" x14ac:dyDescent="0.35">
      <c r="A40" s="28" t="s">
        <v>6</v>
      </c>
      <c r="B40" s="29"/>
      <c r="C40" s="30"/>
      <c r="D40" s="35">
        <f>D38+D39</f>
        <v>36.5</v>
      </c>
      <c r="E40" s="27"/>
      <c r="G40" s="33"/>
    </row>
    <row r="41" spans="1:8" s="39" customFormat="1" ht="36" customHeight="1" thickBot="1" x14ac:dyDescent="0.35">
      <c r="A41" s="57" t="s">
        <v>27</v>
      </c>
      <c r="B41" s="59">
        <v>63073332379</v>
      </c>
      <c r="C41" s="26" t="s">
        <v>13</v>
      </c>
      <c r="D41" s="60">
        <f>265.12+1976.21</f>
        <v>2241.33</v>
      </c>
      <c r="E41" s="27" t="s">
        <v>28</v>
      </c>
      <c r="G41" s="40"/>
    </row>
    <row r="42" spans="1:8" ht="36" customHeight="1" thickBot="1" x14ac:dyDescent="0.35">
      <c r="A42" s="28" t="s">
        <v>6</v>
      </c>
      <c r="B42" s="29"/>
      <c r="C42" s="30"/>
      <c r="D42" s="35">
        <f>D41</f>
        <v>2241.33</v>
      </c>
      <c r="E42" s="27"/>
      <c r="G42" s="33"/>
    </row>
    <row r="43" spans="1:8" s="38" customFormat="1" ht="36" customHeight="1" thickBot="1" x14ac:dyDescent="0.35">
      <c r="A43" s="57" t="s">
        <v>20</v>
      </c>
      <c r="B43" s="67">
        <v>81793146560</v>
      </c>
      <c r="C43" s="57" t="s">
        <v>13</v>
      </c>
      <c r="D43" s="63">
        <v>92.25</v>
      </c>
      <c r="E43" s="64" t="s">
        <v>22</v>
      </c>
      <c r="G43" s="50"/>
      <c r="H43" s="50"/>
    </row>
    <row r="44" spans="1:8" s="39" customFormat="1" ht="36" customHeight="1" thickBot="1" x14ac:dyDescent="0.35">
      <c r="A44" s="57" t="s">
        <v>20</v>
      </c>
      <c r="B44" s="67">
        <v>81793146560</v>
      </c>
      <c r="C44" s="57" t="s">
        <v>13</v>
      </c>
      <c r="D44" s="63">
        <v>29.2</v>
      </c>
      <c r="E44" s="64" t="s">
        <v>22</v>
      </c>
      <c r="G44" s="40"/>
    </row>
    <row r="45" spans="1:8" s="39" customFormat="1" ht="36" customHeight="1" thickBot="1" x14ac:dyDescent="0.35">
      <c r="A45" s="57" t="s">
        <v>20</v>
      </c>
      <c r="B45" s="67">
        <v>81793146560</v>
      </c>
      <c r="C45" s="57" t="s">
        <v>13</v>
      </c>
      <c r="D45" s="63">
        <v>3.13</v>
      </c>
      <c r="E45" s="64" t="s">
        <v>22</v>
      </c>
      <c r="G45" s="40"/>
    </row>
    <row r="46" spans="1:8" s="38" customFormat="1" ht="36" customHeight="1" thickBot="1" x14ac:dyDescent="0.35">
      <c r="A46" s="28" t="s">
        <v>6</v>
      </c>
      <c r="B46" s="29"/>
      <c r="C46" s="30"/>
      <c r="D46" s="35">
        <f>D43+D44+D45</f>
        <v>124.58</v>
      </c>
      <c r="E46" s="26"/>
      <c r="G46" s="50"/>
    </row>
    <row r="47" spans="1:8" s="38" customFormat="1" ht="36" customHeight="1" thickBot="1" x14ac:dyDescent="0.35">
      <c r="A47" s="57" t="s">
        <v>29</v>
      </c>
      <c r="B47" s="67" t="s">
        <v>30</v>
      </c>
      <c r="C47" s="57" t="s">
        <v>31</v>
      </c>
      <c r="D47" s="63">
        <v>90.84</v>
      </c>
      <c r="E47" s="64" t="s">
        <v>22</v>
      </c>
    </row>
    <row r="48" spans="1:8" ht="36" customHeight="1" thickBot="1" x14ac:dyDescent="0.35">
      <c r="A48" s="28" t="s">
        <v>6</v>
      </c>
      <c r="B48" s="29"/>
      <c r="C48" s="30"/>
      <c r="D48" s="35">
        <v>90.84</v>
      </c>
      <c r="E48" s="26"/>
    </row>
    <row r="49" spans="1:7" s="38" customFormat="1" ht="36" customHeight="1" thickBot="1" x14ac:dyDescent="0.35">
      <c r="A49" s="57" t="s">
        <v>48</v>
      </c>
      <c r="B49" s="67">
        <v>33061586626</v>
      </c>
      <c r="C49" s="57" t="s">
        <v>0</v>
      </c>
      <c r="D49" s="63">
        <v>109.5</v>
      </c>
      <c r="E49" s="64" t="s">
        <v>22</v>
      </c>
    </row>
    <row r="50" spans="1:7" ht="36" customHeight="1" thickBot="1" x14ac:dyDescent="0.35">
      <c r="A50" s="28" t="s">
        <v>6</v>
      </c>
      <c r="B50" s="29"/>
      <c r="C50" s="30"/>
      <c r="D50" s="35">
        <f>D49</f>
        <v>109.5</v>
      </c>
      <c r="E50" s="26"/>
    </row>
    <row r="51" spans="1:7" s="38" customFormat="1" ht="36" customHeight="1" thickBot="1" x14ac:dyDescent="0.35">
      <c r="A51" s="57" t="s">
        <v>89</v>
      </c>
      <c r="B51" s="67">
        <v>3655700167</v>
      </c>
      <c r="C51" s="57" t="s">
        <v>0</v>
      </c>
      <c r="D51" s="63">
        <v>300</v>
      </c>
      <c r="E51" s="64" t="s">
        <v>22</v>
      </c>
    </row>
    <row r="52" spans="1:7" s="38" customFormat="1" ht="36" customHeight="1" thickBot="1" x14ac:dyDescent="0.35">
      <c r="A52" s="57" t="s">
        <v>89</v>
      </c>
      <c r="B52" s="67">
        <v>3655700167</v>
      </c>
      <c r="C52" s="57" t="s">
        <v>0</v>
      </c>
      <c r="D52" s="63">
        <v>150</v>
      </c>
      <c r="E52" s="64" t="s">
        <v>22</v>
      </c>
    </row>
    <row r="53" spans="1:7" ht="36" customHeight="1" thickBot="1" x14ac:dyDescent="0.35">
      <c r="A53" s="28" t="s">
        <v>6</v>
      </c>
      <c r="B53" s="29"/>
      <c r="C53" s="30"/>
      <c r="D53" s="35">
        <f>D51+D52</f>
        <v>450</v>
      </c>
      <c r="E53" s="26"/>
    </row>
    <row r="54" spans="1:7" s="38" customFormat="1" ht="36" customHeight="1" thickBot="1" x14ac:dyDescent="0.35">
      <c r="A54" s="57" t="s">
        <v>67</v>
      </c>
      <c r="B54" s="67">
        <v>73602321366</v>
      </c>
      <c r="C54" s="57" t="s">
        <v>0</v>
      </c>
      <c r="D54" s="63">
        <v>125</v>
      </c>
      <c r="E54" s="64" t="s">
        <v>22</v>
      </c>
    </row>
    <row r="55" spans="1:7" ht="36" customHeight="1" thickBot="1" x14ac:dyDescent="0.35">
      <c r="A55" s="28" t="s">
        <v>6</v>
      </c>
      <c r="B55" s="29"/>
      <c r="C55" s="30"/>
      <c r="D55" s="35">
        <v>125</v>
      </c>
      <c r="E55" s="26"/>
    </row>
    <row r="56" spans="1:7" s="38" customFormat="1" ht="36" customHeight="1" thickBot="1" x14ac:dyDescent="0.35">
      <c r="A56" s="57" t="s">
        <v>90</v>
      </c>
      <c r="B56" s="71" t="s">
        <v>94</v>
      </c>
      <c r="C56" s="57" t="s">
        <v>0</v>
      </c>
      <c r="D56" s="63">
        <v>450</v>
      </c>
      <c r="E56" s="64" t="s">
        <v>22</v>
      </c>
    </row>
    <row r="57" spans="1:7" ht="36" customHeight="1" thickBot="1" x14ac:dyDescent="0.35">
      <c r="A57" s="28" t="s">
        <v>6</v>
      </c>
      <c r="B57" s="29"/>
      <c r="C57" s="30"/>
      <c r="D57" s="35">
        <v>450</v>
      </c>
      <c r="E57" s="26"/>
    </row>
    <row r="58" spans="1:7" s="38" customFormat="1" ht="36" customHeight="1" thickBot="1" x14ac:dyDescent="0.35">
      <c r="A58" s="57" t="s">
        <v>77</v>
      </c>
      <c r="B58" s="71" t="s">
        <v>95</v>
      </c>
      <c r="C58" s="57" t="s">
        <v>0</v>
      </c>
      <c r="D58" s="63">
        <v>233.34</v>
      </c>
      <c r="E58" s="64" t="s">
        <v>22</v>
      </c>
    </row>
    <row r="59" spans="1:7" ht="36" customHeight="1" thickBot="1" x14ac:dyDescent="0.35">
      <c r="A59" s="28" t="s">
        <v>6</v>
      </c>
      <c r="B59" s="29"/>
      <c r="C59" s="30"/>
      <c r="D59" s="35">
        <v>233.34</v>
      </c>
      <c r="E59" s="26"/>
    </row>
    <row r="60" spans="1:7" s="39" customFormat="1" ht="36" customHeight="1" thickBot="1" x14ac:dyDescent="0.35">
      <c r="A60" s="26" t="s">
        <v>52</v>
      </c>
      <c r="B60" s="59">
        <v>24292016879</v>
      </c>
      <c r="C60" s="26" t="s">
        <v>0</v>
      </c>
      <c r="D60" s="60">
        <v>102</v>
      </c>
      <c r="E60" s="26" t="s">
        <v>19</v>
      </c>
      <c r="G60" s="40"/>
    </row>
    <row r="61" spans="1:7" s="39" customFormat="1" ht="36" customHeight="1" thickBot="1" x14ac:dyDescent="0.35">
      <c r="A61" s="26" t="s">
        <v>52</v>
      </c>
      <c r="B61" s="59">
        <v>24292016879</v>
      </c>
      <c r="C61" s="26" t="s">
        <v>0</v>
      </c>
      <c r="D61" s="60">
        <v>77.099999999999994</v>
      </c>
      <c r="E61" s="26" t="s">
        <v>28</v>
      </c>
      <c r="G61" s="40"/>
    </row>
    <row r="62" spans="1:7" s="39" customFormat="1" ht="36" customHeight="1" thickBot="1" x14ac:dyDescent="0.35">
      <c r="A62" s="26" t="s">
        <v>52</v>
      </c>
      <c r="B62" s="59">
        <v>24292016879</v>
      </c>
      <c r="C62" s="26" t="s">
        <v>0</v>
      </c>
      <c r="D62" s="60">
        <v>77.099999999999994</v>
      </c>
      <c r="E62" s="26" t="s">
        <v>28</v>
      </c>
      <c r="G62" s="40"/>
    </row>
    <row r="63" spans="1:7" s="39" customFormat="1" ht="36.75" customHeight="1" thickBot="1" x14ac:dyDescent="0.35">
      <c r="A63" s="28" t="s">
        <v>6</v>
      </c>
      <c r="B63" s="29"/>
      <c r="C63" s="30"/>
      <c r="D63" s="35">
        <f>D60+D61+D62</f>
        <v>256.2</v>
      </c>
      <c r="E63" s="26"/>
      <c r="G63" s="40"/>
    </row>
    <row r="64" spans="1:7" s="38" customFormat="1" ht="36" customHeight="1" thickBot="1" x14ac:dyDescent="0.35">
      <c r="A64" s="26" t="s">
        <v>25</v>
      </c>
      <c r="B64" s="59">
        <v>89406825003</v>
      </c>
      <c r="C64" s="26" t="s">
        <v>0</v>
      </c>
      <c r="D64" s="60">
        <v>16.34</v>
      </c>
      <c r="E64" s="26" t="s">
        <v>19</v>
      </c>
      <c r="G64" s="50"/>
    </row>
    <row r="65" spans="1:7" s="39" customFormat="1" ht="36" customHeight="1" thickBot="1" x14ac:dyDescent="0.35">
      <c r="A65" s="26" t="s">
        <v>25</v>
      </c>
      <c r="B65" s="59">
        <v>89406825003</v>
      </c>
      <c r="C65" s="26" t="s">
        <v>0</v>
      </c>
      <c r="D65" s="60">
        <v>275.08999999999997</v>
      </c>
      <c r="E65" s="26" t="s">
        <v>19</v>
      </c>
    </row>
    <row r="66" spans="1:7" s="39" customFormat="1" ht="36.75" customHeight="1" thickBot="1" x14ac:dyDescent="0.35">
      <c r="A66" s="28" t="s">
        <v>6</v>
      </c>
      <c r="B66" s="29"/>
      <c r="C66" s="30"/>
      <c r="D66" s="35">
        <f>D64+D65</f>
        <v>291.42999999999995</v>
      </c>
      <c r="E66" s="26"/>
      <c r="G66" s="40"/>
    </row>
    <row r="67" spans="1:7" s="39" customFormat="1" ht="36" customHeight="1" thickBot="1" x14ac:dyDescent="0.35">
      <c r="A67" s="27" t="s">
        <v>109</v>
      </c>
      <c r="B67" s="71" t="s">
        <v>96</v>
      </c>
      <c r="C67" s="26" t="s">
        <v>104</v>
      </c>
      <c r="D67" s="60">
        <v>1226.25</v>
      </c>
      <c r="E67" s="26" t="s">
        <v>19</v>
      </c>
    </row>
    <row r="68" spans="1:7" s="39" customFormat="1" ht="36.75" customHeight="1" thickBot="1" x14ac:dyDescent="0.35">
      <c r="A68" s="28" t="s">
        <v>6</v>
      </c>
      <c r="B68" s="29"/>
      <c r="C68" s="30"/>
      <c r="D68" s="35">
        <f>D67</f>
        <v>1226.25</v>
      </c>
      <c r="E68" s="26"/>
      <c r="G68" s="40"/>
    </row>
    <row r="69" spans="1:7" s="39" customFormat="1" ht="36" customHeight="1" thickBot="1" x14ac:dyDescent="0.35">
      <c r="A69" s="26" t="s">
        <v>60</v>
      </c>
      <c r="B69" s="68" t="s">
        <v>68</v>
      </c>
      <c r="C69" s="39" t="s">
        <v>0</v>
      </c>
      <c r="D69" s="60">
        <v>286.25</v>
      </c>
      <c r="E69" s="26" t="s">
        <v>19</v>
      </c>
    </row>
    <row r="70" spans="1:7" s="39" customFormat="1" ht="36.75" customHeight="1" thickBot="1" x14ac:dyDescent="0.35">
      <c r="A70" s="28" t="s">
        <v>6</v>
      </c>
      <c r="B70" s="29"/>
      <c r="C70" s="30"/>
      <c r="D70" s="35">
        <f>D69</f>
        <v>286.25</v>
      </c>
      <c r="E70" s="26"/>
      <c r="G70" s="40"/>
    </row>
    <row r="71" spans="1:7" s="39" customFormat="1" ht="36" customHeight="1" thickBot="1" x14ac:dyDescent="0.35">
      <c r="A71" s="26" t="s">
        <v>106</v>
      </c>
      <c r="B71" s="68" t="s">
        <v>107</v>
      </c>
      <c r="C71" s="26" t="s">
        <v>0</v>
      </c>
      <c r="D71" s="60">
        <v>389.66</v>
      </c>
      <c r="E71" s="26" t="s">
        <v>19</v>
      </c>
    </row>
    <row r="72" spans="1:7" s="39" customFormat="1" ht="36.75" customHeight="1" thickBot="1" x14ac:dyDescent="0.35">
      <c r="A72" s="28" t="s">
        <v>6</v>
      </c>
      <c r="B72" s="29"/>
      <c r="C72" s="30"/>
      <c r="D72" s="35">
        <v>389.66</v>
      </c>
      <c r="E72" s="26"/>
      <c r="G72" s="40"/>
    </row>
    <row r="73" spans="1:7" s="39" customFormat="1" ht="36" customHeight="1" thickBot="1" x14ac:dyDescent="0.35">
      <c r="A73" s="57" t="s">
        <v>80</v>
      </c>
      <c r="B73" s="71" t="s">
        <v>98</v>
      </c>
      <c r="C73" s="26" t="s">
        <v>0</v>
      </c>
      <c r="D73" s="60">
        <v>406</v>
      </c>
      <c r="E73" s="27" t="s">
        <v>69</v>
      </c>
    </row>
    <row r="74" spans="1:7" s="39" customFormat="1" ht="36" customHeight="1" thickBot="1" x14ac:dyDescent="0.35">
      <c r="A74" s="28" t="s">
        <v>6</v>
      </c>
      <c r="B74" s="72"/>
      <c r="C74" s="30"/>
      <c r="D74" s="35">
        <v>406</v>
      </c>
      <c r="E74" s="26"/>
    </row>
    <row r="75" spans="1:7" s="39" customFormat="1" ht="44.25" customHeight="1" thickBot="1" x14ac:dyDescent="0.35">
      <c r="A75" s="57" t="s">
        <v>108</v>
      </c>
      <c r="B75" s="71" t="s">
        <v>99</v>
      </c>
      <c r="C75" s="26" t="s">
        <v>0</v>
      </c>
      <c r="D75" s="60">
        <v>700</v>
      </c>
      <c r="E75" s="27" t="s">
        <v>74</v>
      </c>
      <c r="G75" s="40"/>
    </row>
    <row r="76" spans="1:7" s="39" customFormat="1" ht="36" customHeight="1" thickBot="1" x14ac:dyDescent="0.35">
      <c r="A76" s="28" t="s">
        <v>6</v>
      </c>
      <c r="B76" s="29"/>
      <c r="C76" s="30"/>
      <c r="D76" s="35">
        <v>700</v>
      </c>
      <c r="E76" s="26"/>
      <c r="G76" s="40"/>
    </row>
    <row r="77" spans="1:7" s="39" customFormat="1" ht="36" customHeight="1" thickBot="1" x14ac:dyDescent="0.35">
      <c r="A77" s="69" t="s">
        <v>43</v>
      </c>
      <c r="B77" s="68" t="s">
        <v>45</v>
      </c>
      <c r="C77" s="70" t="s">
        <v>44</v>
      </c>
      <c r="D77" s="60">
        <v>155</v>
      </c>
      <c r="E77" s="27" t="s">
        <v>41</v>
      </c>
      <c r="G77" s="40"/>
    </row>
    <row r="78" spans="1:7" s="39" customFormat="1" ht="36" customHeight="1" thickBot="1" x14ac:dyDescent="0.35">
      <c r="A78" s="28" t="s">
        <v>6</v>
      </c>
      <c r="B78" s="29"/>
      <c r="C78" s="30"/>
      <c r="D78" s="35">
        <v>155</v>
      </c>
      <c r="E78" s="26"/>
    </row>
    <row r="79" spans="1:7" s="39" customFormat="1" ht="36" customHeight="1" thickBot="1" x14ac:dyDescent="0.35">
      <c r="A79" s="57" t="s">
        <v>88</v>
      </c>
      <c r="B79" s="71" t="s">
        <v>100</v>
      </c>
      <c r="C79" s="26" t="s">
        <v>13</v>
      </c>
      <c r="D79" s="60">
        <v>153.80000000000001</v>
      </c>
      <c r="E79" s="27" t="s">
        <v>69</v>
      </c>
    </row>
    <row r="80" spans="1:7" s="39" customFormat="1" ht="36" customHeight="1" thickBot="1" x14ac:dyDescent="0.35">
      <c r="A80" s="28" t="s">
        <v>6</v>
      </c>
      <c r="B80" s="44"/>
      <c r="C80" s="30"/>
      <c r="D80" s="35">
        <f>D79</f>
        <v>153.80000000000001</v>
      </c>
      <c r="E80" s="26"/>
    </row>
    <row r="81" spans="1:7" s="39" customFormat="1" ht="36" customHeight="1" thickBot="1" x14ac:dyDescent="0.35">
      <c r="A81" s="57" t="s">
        <v>65</v>
      </c>
      <c r="B81" s="59">
        <v>64546066176</v>
      </c>
      <c r="C81" s="26" t="s">
        <v>21</v>
      </c>
      <c r="D81" s="60">
        <v>259.63</v>
      </c>
      <c r="E81" s="27" t="s">
        <v>40</v>
      </c>
      <c r="G81" s="40"/>
    </row>
    <row r="82" spans="1:7" s="39" customFormat="1" ht="36" customHeight="1" thickBot="1" x14ac:dyDescent="0.35">
      <c r="A82" s="28" t="s">
        <v>6</v>
      </c>
      <c r="B82" s="29"/>
      <c r="C82" s="30"/>
      <c r="D82" s="35">
        <v>259.63</v>
      </c>
      <c r="E82" s="26"/>
    </row>
    <row r="83" spans="1:7" s="39" customFormat="1" ht="36" customHeight="1" thickBot="1" x14ac:dyDescent="0.35">
      <c r="A83" s="57" t="s">
        <v>33</v>
      </c>
      <c r="B83" s="59"/>
      <c r="C83" s="26" t="s">
        <v>34</v>
      </c>
      <c r="D83" s="60">
        <v>300</v>
      </c>
      <c r="E83" s="27" t="s">
        <v>35</v>
      </c>
    </row>
    <row r="84" spans="1:7" s="39" customFormat="1" ht="36" customHeight="1" thickBot="1" x14ac:dyDescent="0.35">
      <c r="A84" s="28" t="s">
        <v>6</v>
      </c>
      <c r="B84" s="29"/>
      <c r="C84" s="30"/>
      <c r="D84" s="35">
        <v>300</v>
      </c>
      <c r="E84" s="26"/>
    </row>
    <row r="85" spans="1:7" s="39" customFormat="1" ht="36" customHeight="1" thickBot="1" x14ac:dyDescent="0.35">
      <c r="A85" s="57" t="s">
        <v>36</v>
      </c>
      <c r="B85" s="59"/>
      <c r="C85" s="26" t="s">
        <v>37</v>
      </c>
      <c r="D85" s="60">
        <v>200</v>
      </c>
      <c r="E85" s="27" t="s">
        <v>35</v>
      </c>
      <c r="G85" s="40"/>
    </row>
    <row r="86" spans="1:7" s="39" customFormat="1" ht="36" customHeight="1" thickBot="1" x14ac:dyDescent="0.35">
      <c r="A86" s="28" t="s">
        <v>6</v>
      </c>
      <c r="B86" s="29"/>
      <c r="C86" s="30"/>
      <c r="D86" s="35">
        <v>200</v>
      </c>
      <c r="E86" s="26"/>
    </row>
    <row r="87" spans="1:7" s="39" customFormat="1" ht="36" customHeight="1" thickBot="1" x14ac:dyDescent="0.35">
      <c r="A87" s="57" t="s">
        <v>38</v>
      </c>
      <c r="B87" s="59"/>
      <c r="C87" s="26" t="s">
        <v>39</v>
      </c>
      <c r="D87" s="60">
        <v>300</v>
      </c>
      <c r="E87" s="27" t="s">
        <v>35</v>
      </c>
      <c r="G87" s="40"/>
    </row>
    <row r="88" spans="1:7" ht="36" customHeight="1" thickBot="1" x14ac:dyDescent="0.35">
      <c r="A88" s="28" t="s">
        <v>6</v>
      </c>
      <c r="B88" s="29"/>
      <c r="C88" s="30"/>
      <c r="D88" s="35">
        <v>300</v>
      </c>
      <c r="E88" s="26"/>
    </row>
    <row r="89" spans="1:7" s="39" customFormat="1" ht="36" customHeight="1" thickBot="1" x14ac:dyDescent="0.35">
      <c r="A89" s="26" t="s">
        <v>49</v>
      </c>
      <c r="B89" s="59">
        <v>73616495394</v>
      </c>
      <c r="C89" s="26" t="s">
        <v>50</v>
      </c>
      <c r="D89" s="60">
        <v>245</v>
      </c>
      <c r="E89" s="26" t="s">
        <v>79</v>
      </c>
    </row>
    <row r="90" spans="1:7" s="39" customFormat="1" ht="36" customHeight="1" thickBot="1" x14ac:dyDescent="0.35">
      <c r="A90" s="26" t="s">
        <v>49</v>
      </c>
      <c r="B90" s="59">
        <v>73616495394</v>
      </c>
      <c r="C90" s="26" t="s">
        <v>50</v>
      </c>
      <c r="D90" s="60">
        <v>15749.86</v>
      </c>
      <c r="E90" s="26" t="s">
        <v>26</v>
      </c>
    </row>
    <row r="91" spans="1:7" ht="36" customHeight="1" thickBot="1" x14ac:dyDescent="0.35">
      <c r="A91" s="28" t="s">
        <v>6</v>
      </c>
      <c r="B91" s="29"/>
      <c r="C91" s="30"/>
      <c r="D91" s="35">
        <f>D90+D89</f>
        <v>15994.86</v>
      </c>
      <c r="E91" s="26"/>
    </row>
    <row r="92" spans="1:7" s="39" customFormat="1" ht="36" customHeight="1" thickBot="1" x14ac:dyDescent="0.35">
      <c r="A92" s="26" t="s">
        <v>61</v>
      </c>
      <c r="B92" s="59">
        <v>20015843182</v>
      </c>
      <c r="C92" s="26" t="s">
        <v>34</v>
      </c>
      <c r="D92" s="60">
        <v>143.63</v>
      </c>
      <c r="E92" s="26" t="s">
        <v>51</v>
      </c>
      <c r="G92" s="40"/>
    </row>
    <row r="93" spans="1:7" ht="36" customHeight="1" thickBot="1" x14ac:dyDescent="0.35">
      <c r="A93" s="45" t="s">
        <v>6</v>
      </c>
      <c r="B93" s="46"/>
      <c r="C93" s="47"/>
      <c r="D93" s="48">
        <f>D92</f>
        <v>143.63</v>
      </c>
      <c r="E93" s="1"/>
    </row>
    <row r="94" spans="1:7" s="39" customFormat="1" ht="36" customHeight="1" thickBot="1" x14ac:dyDescent="0.35">
      <c r="A94" s="26" t="s">
        <v>62</v>
      </c>
      <c r="B94" s="59">
        <v>65603308073</v>
      </c>
      <c r="C94" s="26" t="s">
        <v>37</v>
      </c>
      <c r="D94" s="60">
        <v>210.14</v>
      </c>
      <c r="E94" s="26" t="s">
        <v>51</v>
      </c>
    </row>
    <row r="95" spans="1:7" ht="38.25" customHeight="1" thickBot="1" x14ac:dyDescent="0.35">
      <c r="A95" s="45" t="s">
        <v>6</v>
      </c>
      <c r="B95" s="46"/>
      <c r="C95" s="47"/>
      <c r="D95" s="48">
        <f>D94</f>
        <v>210.14</v>
      </c>
      <c r="E95" s="1"/>
    </row>
    <row r="96" spans="1:7" s="39" customFormat="1" ht="36.75" customHeight="1" thickBot="1" x14ac:dyDescent="0.35">
      <c r="A96" s="26" t="s">
        <v>58</v>
      </c>
      <c r="B96" s="68" t="s">
        <v>59</v>
      </c>
      <c r="C96" s="26" t="s">
        <v>39</v>
      </c>
      <c r="D96" s="60">
        <v>70.23</v>
      </c>
      <c r="E96" s="26" t="s">
        <v>51</v>
      </c>
      <c r="G96" s="40"/>
    </row>
    <row r="97" spans="1:9" ht="36" customHeight="1" thickBot="1" x14ac:dyDescent="0.35">
      <c r="A97" s="53" t="s">
        <v>6</v>
      </c>
      <c r="B97" s="54"/>
      <c r="C97" s="55"/>
      <c r="D97" s="56">
        <f>D96</f>
        <v>70.23</v>
      </c>
      <c r="E97" s="1"/>
    </row>
    <row r="98" spans="1:9" s="39" customFormat="1" ht="36" customHeight="1" thickBot="1" x14ac:dyDescent="0.35">
      <c r="A98" s="57" t="s">
        <v>42</v>
      </c>
      <c r="B98" s="59">
        <v>11469787133</v>
      </c>
      <c r="C98" s="26" t="s">
        <v>13</v>
      </c>
      <c r="D98" s="60">
        <v>87.1</v>
      </c>
      <c r="E98" s="27" t="s">
        <v>26</v>
      </c>
      <c r="G98" s="40"/>
    </row>
    <row r="99" spans="1:9" ht="36" customHeight="1" thickBot="1" x14ac:dyDescent="0.35">
      <c r="A99" s="28" t="s">
        <v>6</v>
      </c>
      <c r="B99" s="29"/>
      <c r="C99" s="30"/>
      <c r="D99" s="35">
        <v>87.1</v>
      </c>
      <c r="E99" s="26"/>
    </row>
    <row r="100" spans="1:9" s="39" customFormat="1" ht="36" customHeight="1" thickBot="1" x14ac:dyDescent="0.35">
      <c r="A100" s="57" t="s">
        <v>78</v>
      </c>
      <c r="B100" s="71" t="s">
        <v>101</v>
      </c>
      <c r="C100" s="26" t="s">
        <v>13</v>
      </c>
      <c r="D100" s="60">
        <v>48.58</v>
      </c>
      <c r="E100" s="27" t="s">
        <v>51</v>
      </c>
      <c r="G100" s="40"/>
    </row>
    <row r="101" spans="1:9" s="39" customFormat="1" ht="36" customHeight="1" thickBot="1" x14ac:dyDescent="0.35">
      <c r="A101" s="28" t="s">
        <v>6</v>
      </c>
      <c r="B101" s="29"/>
      <c r="C101" s="30"/>
      <c r="D101" s="35">
        <f>D100</f>
        <v>48.58</v>
      </c>
      <c r="E101" s="26"/>
      <c r="G101" s="40"/>
    </row>
    <row r="102" spans="1:9" s="39" customFormat="1" ht="36" customHeight="1" thickBot="1" x14ac:dyDescent="0.35">
      <c r="A102" s="57" t="s">
        <v>110</v>
      </c>
      <c r="B102" s="71" t="s">
        <v>102</v>
      </c>
      <c r="C102" s="26" t="s">
        <v>0</v>
      </c>
      <c r="D102" s="60">
        <v>49.78</v>
      </c>
      <c r="E102" s="27" t="s">
        <v>51</v>
      </c>
      <c r="G102" s="40"/>
    </row>
    <row r="103" spans="1:9" s="39" customFormat="1" ht="36" customHeight="1" thickBot="1" x14ac:dyDescent="0.35">
      <c r="A103" s="28" t="s">
        <v>6</v>
      </c>
      <c r="B103" s="29"/>
      <c r="C103" s="30"/>
      <c r="D103" s="35">
        <v>49.78</v>
      </c>
      <c r="E103" s="26"/>
      <c r="G103" s="40"/>
    </row>
    <row r="104" spans="1:9" s="39" customFormat="1" ht="36" customHeight="1" thickBot="1" x14ac:dyDescent="0.35">
      <c r="A104" s="57" t="s">
        <v>32</v>
      </c>
      <c r="B104" s="59">
        <v>85821130368</v>
      </c>
      <c r="C104" s="26" t="s">
        <v>21</v>
      </c>
      <c r="D104" s="60">
        <v>10.29</v>
      </c>
      <c r="E104" s="27" t="s">
        <v>53</v>
      </c>
      <c r="G104" s="40"/>
    </row>
    <row r="105" spans="1:9" s="39" customFormat="1" ht="36" customHeight="1" thickBot="1" x14ac:dyDescent="0.35">
      <c r="A105" s="57" t="s">
        <v>32</v>
      </c>
      <c r="B105" s="59">
        <v>85821130368</v>
      </c>
      <c r="C105" s="26" t="s">
        <v>21</v>
      </c>
      <c r="D105" s="60">
        <v>1.66</v>
      </c>
      <c r="E105" s="27" t="s">
        <v>41</v>
      </c>
      <c r="G105" s="40"/>
    </row>
    <row r="106" spans="1:9" s="39" customFormat="1" ht="36" customHeight="1" thickBot="1" x14ac:dyDescent="0.35">
      <c r="A106" s="28" t="s">
        <v>6</v>
      </c>
      <c r="B106" s="29"/>
      <c r="C106" s="30"/>
      <c r="D106" s="35">
        <f>D104+D105</f>
        <v>11.95</v>
      </c>
      <c r="E106" s="26"/>
    </row>
    <row r="107" spans="1:9" s="39" customFormat="1" ht="36" customHeight="1" thickBot="1" x14ac:dyDescent="0.35">
      <c r="A107" s="64" t="s">
        <v>105</v>
      </c>
      <c r="B107" s="71" t="s">
        <v>103</v>
      </c>
      <c r="C107" s="26" t="s">
        <v>0</v>
      </c>
      <c r="D107" s="60">
        <v>595</v>
      </c>
      <c r="E107" s="27" t="s">
        <v>111</v>
      </c>
      <c r="G107" s="40"/>
    </row>
    <row r="108" spans="1:9" s="39" customFormat="1" ht="36" customHeight="1" thickBot="1" x14ac:dyDescent="0.35">
      <c r="A108" s="28" t="s">
        <v>6</v>
      </c>
      <c r="B108" s="29"/>
      <c r="C108" s="30"/>
      <c r="D108" s="35">
        <v>595</v>
      </c>
      <c r="E108" s="26"/>
      <c r="G108" s="40"/>
    </row>
    <row r="109" spans="1:9" s="39" customFormat="1" ht="36" customHeight="1" thickBot="1" x14ac:dyDescent="0.35">
      <c r="A109" s="15" t="s">
        <v>71</v>
      </c>
      <c r="B109" s="16"/>
      <c r="C109" s="16"/>
      <c r="D109" s="76">
        <f>D10+D13+D15+D18+D20+D22+D24+D26+D30+D34+D37+D40+D42+D46+D48+D50+D53+D55+D57+D59+D63+D66+D68+D70+D72+D74+D76+D78+D80+D82+D84+D86+D88+D91+D93+D95+D97+D99+D101+D103+D106+D108</f>
        <v>32439.24</v>
      </c>
      <c r="E109" s="77"/>
      <c r="F109" s="40"/>
      <c r="G109" s="40"/>
      <c r="H109" s="40"/>
      <c r="I109" s="40"/>
    </row>
    <row r="110" spans="1:9" ht="36" customHeight="1" x14ac:dyDescent="0.3">
      <c r="G110" s="33"/>
    </row>
    <row r="111" spans="1:9" s="51" customFormat="1" ht="36" customHeight="1" x14ac:dyDescent="0.3">
      <c r="D111" s="51" t="s">
        <v>17</v>
      </c>
      <c r="F111" s="52"/>
      <c r="G111" s="52"/>
      <c r="H111" s="52"/>
      <c r="I111" s="52"/>
    </row>
    <row r="112" spans="1:9" x14ac:dyDescent="0.3">
      <c r="G112" s="33"/>
    </row>
    <row r="113" spans="4:8" x14ac:dyDescent="0.3">
      <c r="G113" s="33"/>
    </row>
    <row r="114" spans="4:8" x14ac:dyDescent="0.3">
      <c r="F114" s="33"/>
      <c r="H114" s="33"/>
    </row>
    <row r="115" spans="4:8" x14ac:dyDescent="0.3">
      <c r="F115" s="33"/>
      <c r="G115" s="33"/>
    </row>
    <row r="116" spans="4:8" x14ac:dyDescent="0.3">
      <c r="F116" s="33"/>
      <c r="G116" s="33"/>
    </row>
    <row r="119" spans="4:8" x14ac:dyDescent="0.3">
      <c r="G119" s="33"/>
    </row>
    <row r="121" spans="4:8" x14ac:dyDescent="0.3">
      <c r="G121" s="33"/>
    </row>
    <row r="122" spans="4:8" x14ac:dyDescent="0.3">
      <c r="E122" s="33"/>
    </row>
    <row r="123" spans="4:8" x14ac:dyDescent="0.3">
      <c r="F123" s="33"/>
      <c r="G123" s="33"/>
    </row>
    <row r="126" spans="4:8" x14ac:dyDescent="0.3">
      <c r="D126" s="37"/>
    </row>
    <row r="128" spans="4:8" x14ac:dyDescent="0.3">
      <c r="D128" s="37"/>
    </row>
  </sheetData>
  <mergeCells count="2">
    <mergeCell ref="A7:E7"/>
    <mergeCell ref="D109:E109"/>
  </mergeCells>
  <pageMargins left="0.7" right="0.7" top="0.75" bottom="0.75" header="0.3" footer="0.3"/>
  <pageSetup paperSize="9" orientation="portrait" r:id="rId1"/>
  <ignoredErrors>
    <ignoredError sqref="B96 B69 B77 B107 B102 B100 B79 B73 B75 B67 B19 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abSelected="1" topLeftCell="B7" workbookViewId="0">
      <selection activeCell="E15" sqref="E15"/>
    </sheetView>
  </sheetViews>
  <sheetFormatPr defaultColWidth="16.5546875" defaultRowHeight="14.4" x14ac:dyDescent="0.3"/>
  <cols>
    <col min="1" max="1" width="21.33203125" hidden="1" customWidth="1"/>
    <col min="2" max="2" width="50.5546875" customWidth="1"/>
    <col min="3" max="3" width="43.6640625" customWidth="1"/>
  </cols>
  <sheetData>
    <row r="1" spans="1:7" ht="15" thickBot="1" x14ac:dyDescent="0.35"/>
    <row r="2" spans="1:7" s="4" customFormat="1" ht="18.75" customHeight="1" thickBot="1" x14ac:dyDescent="0.35">
      <c r="A2" s="18"/>
      <c r="B2" s="80" t="s">
        <v>14</v>
      </c>
      <c r="C2" s="80"/>
    </row>
    <row r="3" spans="1:7" s="4" customFormat="1" ht="18.75" customHeight="1" thickBot="1" x14ac:dyDescent="0.35">
      <c r="A3" s="18"/>
      <c r="B3" s="19" t="s">
        <v>15</v>
      </c>
      <c r="C3" s="19"/>
    </row>
    <row r="4" spans="1:7" s="4" customFormat="1" ht="18.75" customHeight="1" thickBot="1" x14ac:dyDescent="0.35">
      <c r="A4" s="18"/>
      <c r="B4" s="19" t="s">
        <v>16</v>
      </c>
      <c r="C4" s="19"/>
    </row>
    <row r="5" spans="1:7" ht="18.75" customHeight="1" thickBot="1" x14ac:dyDescent="0.35">
      <c r="A5" s="20"/>
      <c r="B5" s="81"/>
      <c r="C5" s="81"/>
    </row>
    <row r="6" spans="1:7" s="9" customFormat="1" ht="41.25" customHeight="1" thickBot="1" x14ac:dyDescent="0.35">
      <c r="A6" s="21"/>
      <c r="B6" s="78" t="s">
        <v>70</v>
      </c>
      <c r="C6" s="79"/>
    </row>
    <row r="7" spans="1:7" s="4" customFormat="1" ht="45.75" customHeight="1" thickBot="1" x14ac:dyDescent="0.35">
      <c r="A7" s="10" t="s">
        <v>8</v>
      </c>
      <c r="B7" s="22" t="s">
        <v>7</v>
      </c>
      <c r="C7" s="23" t="s">
        <v>5</v>
      </c>
      <c r="E7" s="41"/>
    </row>
    <row r="8" spans="1:7" ht="36" customHeight="1" thickBot="1" x14ac:dyDescent="0.35">
      <c r="A8" s="3" t="s">
        <v>9</v>
      </c>
      <c r="B8" s="42">
        <f>187944.05+10685.02+1059.37+21360.59</f>
        <v>221049.02999999997</v>
      </c>
      <c r="C8" s="12" t="s">
        <v>23</v>
      </c>
      <c r="E8" s="33"/>
    </row>
    <row r="9" spans="1:7" ht="36" customHeight="1" thickBot="1" x14ac:dyDescent="0.35">
      <c r="A9" s="1"/>
      <c r="B9" s="42">
        <f>30629.98+1763.03+112.28+3524.51</f>
        <v>36029.799999999996</v>
      </c>
      <c r="C9" s="12" t="s">
        <v>11</v>
      </c>
      <c r="E9" s="33"/>
      <c r="G9" s="33"/>
    </row>
    <row r="10" spans="1:7" ht="36" customHeight="1" thickBot="1" x14ac:dyDescent="0.35">
      <c r="A10" s="1"/>
      <c r="B10" s="42">
        <f>24900+441.44</f>
        <v>25341.439999999999</v>
      </c>
      <c r="C10" s="12" t="s">
        <v>73</v>
      </c>
      <c r="E10" s="33"/>
    </row>
    <row r="11" spans="1:7" s="39" customFormat="1" ht="36" customHeight="1" thickBot="1" x14ac:dyDescent="0.35">
      <c r="A11" s="26"/>
      <c r="B11" s="42">
        <f>330+780+30+430.78</f>
        <v>1570.78</v>
      </c>
      <c r="C11" s="66" t="s">
        <v>47</v>
      </c>
      <c r="E11" s="40"/>
    </row>
    <row r="12" spans="1:7" ht="36" customHeight="1" thickBot="1" x14ac:dyDescent="0.35">
      <c r="A12" s="1"/>
      <c r="B12" s="42">
        <f>4691.84+169.35+38.05+1079.1</f>
        <v>5978.34</v>
      </c>
      <c r="C12" s="12" t="s">
        <v>12</v>
      </c>
    </row>
    <row r="13" spans="1:7" s="39" customFormat="1" ht="36" customHeight="1" thickBot="1" x14ac:dyDescent="0.35">
      <c r="A13" s="26"/>
      <c r="B13" s="42">
        <v>161.27000000000001</v>
      </c>
      <c r="C13" s="66" t="s">
        <v>64</v>
      </c>
    </row>
    <row r="14" spans="1:7" s="39" customFormat="1" ht="36" customHeight="1" thickBot="1" x14ac:dyDescent="0.35">
      <c r="A14" s="57"/>
      <c r="B14" s="43">
        <v>630</v>
      </c>
      <c r="C14" s="58" t="s">
        <v>24</v>
      </c>
      <c r="E14" s="40"/>
      <c r="F14" s="40"/>
    </row>
    <row r="15" spans="1:7" ht="36" customHeight="1" thickBot="1" x14ac:dyDescent="0.35">
      <c r="A15" s="2"/>
      <c r="B15" s="31">
        <f>B8+B9+B11+B12+B14+B13+B10</f>
        <v>290760.65999999997</v>
      </c>
      <c r="C15" s="17" t="s">
        <v>72</v>
      </c>
      <c r="E15" s="33"/>
    </row>
    <row r="16" spans="1:7" ht="36" customHeight="1" thickBot="1" x14ac:dyDescent="0.35">
      <c r="A16" s="11" t="s">
        <v>10</v>
      </c>
      <c r="E16" s="33"/>
      <c r="F16" s="33"/>
    </row>
    <row r="17" spans="3:6" x14ac:dyDescent="0.3">
      <c r="C17" t="s">
        <v>17</v>
      </c>
      <c r="F17" s="33"/>
    </row>
    <row r="19" spans="3:6" x14ac:dyDescent="0.3">
      <c r="E19" s="33"/>
      <c r="F19" s="33"/>
    </row>
    <row r="53" spans="4:4" x14ac:dyDescent="0.3">
      <c r="D53" t="e">
        <f>'Kategorija 2'!E=D52+D50+D48+D46+D44+D42+D40+D38+D34+D32+D36+D30+D27+D25+D22+D20+D15+D14+D12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2024-03-11T11:15:15Z</cp:lastPrinted>
  <dcterms:created xsi:type="dcterms:W3CDTF">2024-02-15T07:48:27Z</dcterms:created>
  <dcterms:modified xsi:type="dcterms:W3CDTF">2026-07-12T16:30:32Z</dcterms:modified>
</cp:coreProperties>
</file>