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142D74CB-E879-435E-9252-D5F2712357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ategorija 1" sheetId="1" r:id="rId1"/>
    <sheet name="Kategorija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11" i="1" l="1"/>
  <c r="B15" i="2"/>
  <c r="B12" i="2"/>
  <c r="B9" i="2"/>
  <c r="B8" i="2"/>
  <c r="D14" i="1"/>
  <c r="D17" i="1"/>
  <c r="D22" i="1"/>
  <c r="D41" i="1"/>
  <c r="D68" i="1"/>
  <c r="D80" i="1"/>
  <c r="D89" i="1"/>
  <c r="D99" i="1"/>
  <c r="D106" i="1"/>
  <c r="D110" i="1"/>
  <c r="D48" i="1"/>
  <c r="D45" i="1"/>
  <c r="D13" i="1"/>
  <c r="D38" i="1"/>
  <c r="D83" i="1"/>
  <c r="D86" i="1"/>
  <c r="D36" i="1"/>
  <c r="D43" i="1"/>
  <c r="D104" i="1"/>
  <c r="D93" i="1"/>
  <c r="D102" i="1"/>
  <c r="D62" i="1"/>
  <c r="D52" i="1"/>
  <c r="B11" i="2"/>
  <c r="B10" i="2"/>
  <c r="D64" i="1"/>
  <c r="D59" i="1"/>
  <c r="D31" i="1"/>
  <c r="D29" i="1"/>
  <c r="D25" i="1"/>
  <c r="D27" i="1" l="1"/>
  <c r="D56" i="1" l="1"/>
  <c r="D53" i="2" l="1"/>
</calcChain>
</file>

<file path=xl/sharedStrings.xml><?xml version="1.0" encoding="utf-8"?>
<sst xmlns="http://schemas.openxmlformats.org/spreadsheetml/2006/main" count="280" uniqueCount="101">
  <si>
    <t>Zadar</t>
  </si>
  <si>
    <t>NAZIV PRIMATELJA</t>
  </si>
  <si>
    <t>OIB PRIMATELJA</t>
  </si>
  <si>
    <t>SJEDIŠTE PRIMATELJA</t>
  </si>
  <si>
    <t>NAČIN OBJAVE ISPLAČENOG IZNOSA</t>
  </si>
  <si>
    <t>Vrsta rashoda i izdatka</t>
  </si>
  <si>
    <t>UKUPNO :</t>
  </si>
  <si>
    <t>Način objave isplaćenog iznosa</t>
  </si>
  <si>
    <t>Obveznik-isplatitelj</t>
  </si>
  <si>
    <t>Ministarstvo</t>
  </si>
  <si>
    <t>UKUPNO:</t>
  </si>
  <si>
    <t>3132-Doprinosi za obvezno zdravstveno osiguranje</t>
  </si>
  <si>
    <t>3212-Naknade za prijevoz, za rad na terenu i odvojeni život</t>
  </si>
  <si>
    <t>Zagreb</t>
  </si>
  <si>
    <t>OŠ ZADARSKI OTOCI-ZADAR</t>
  </si>
  <si>
    <t>Trg Damira Tomljanovića Gavrana 2 23000 Zadar</t>
  </si>
  <si>
    <t>OIB 31690679863</t>
  </si>
  <si>
    <t>Odgovorna osoba: Davor Barić, dipl.ing.</t>
  </si>
  <si>
    <t>Premium plus d.o.o</t>
  </si>
  <si>
    <t>3234-Komunalne usluge</t>
  </si>
  <si>
    <t>Hrvatski Telekom d.d.</t>
  </si>
  <si>
    <t xml:space="preserve">Zagreb </t>
  </si>
  <si>
    <t xml:space="preserve">3231- Usluge telefona, pošte i prijevoza </t>
  </si>
  <si>
    <t>3111-Bruto plaće za redovan rad (ukupni iznos bez bolovanja na teret HZZO-a)</t>
  </si>
  <si>
    <t>3295-Pristojbe i naknade</t>
  </si>
  <si>
    <t>Vodovod  d.o.o.</t>
  </si>
  <si>
    <t>3239-Ostale usluge</t>
  </si>
  <si>
    <t>HEP-OPSKRBA D.O.O.</t>
  </si>
  <si>
    <t>3223- Energija</t>
  </si>
  <si>
    <t xml:space="preserve">Hrvatska pošta d.d. </t>
  </si>
  <si>
    <t>87311810356.</t>
  </si>
  <si>
    <t>Velika Gorica</t>
  </si>
  <si>
    <t>Financijska agencija d.o.o.</t>
  </si>
  <si>
    <t>Zdenka Supičić Špralja</t>
  </si>
  <si>
    <t xml:space="preserve">Silba </t>
  </si>
  <si>
    <t>3235-Zakupnine i najmanine</t>
  </si>
  <si>
    <t xml:space="preserve">Marko Džaja </t>
  </si>
  <si>
    <t>Veli Iž</t>
  </si>
  <si>
    <t xml:space="preserve">Jovan Bogdan </t>
  </si>
  <si>
    <t>Olib</t>
  </si>
  <si>
    <t>3221-Uredski materijal i ostali materijalni rashodi</t>
  </si>
  <si>
    <t>3238-Računalne usluge</t>
  </si>
  <si>
    <t>Opti print adria d.o.o.</t>
  </si>
  <si>
    <t>Optimus Lab d.o.o.</t>
  </si>
  <si>
    <t xml:space="preserve">Čakovec </t>
  </si>
  <si>
    <t>71981294715</t>
  </si>
  <si>
    <t>3222-Materijal i sirovine</t>
  </si>
  <si>
    <t xml:space="preserve">3211- Službena putovanja </t>
  </si>
  <si>
    <t xml:space="preserve">Inovativni Zadar d.o.o. </t>
  </si>
  <si>
    <t>Rafael j.d.o.o.</t>
  </si>
  <si>
    <t>Nin</t>
  </si>
  <si>
    <t xml:space="preserve">3239-Ostale usluge </t>
  </si>
  <si>
    <t>HEP-ELEKTRA D.O.O.</t>
  </si>
  <si>
    <t>Mikeli trade d.o.o.</t>
  </si>
  <si>
    <t>Poljoprivredna zadruga Olib</t>
  </si>
  <si>
    <t>04253989405</t>
  </si>
  <si>
    <t>Zavod za javno zdravstvo Zadar</t>
  </si>
  <si>
    <t>Jadranka obrt za trgovinu</t>
  </si>
  <si>
    <t>Provišta d.o.o.</t>
  </si>
  <si>
    <t>0765863795</t>
  </si>
  <si>
    <t xml:space="preserve">3121-Ostali rashodi za zaposlene </t>
  </si>
  <si>
    <t xml:space="preserve">Spectrum </t>
  </si>
  <si>
    <t>3239- Ostale usluge</t>
  </si>
  <si>
    <t>Plodine d.o.o.</t>
  </si>
  <si>
    <t xml:space="preserve">Rijeka </t>
  </si>
  <si>
    <t>3321- Uredski materijal i ostali materijalni rashodi</t>
  </si>
  <si>
    <t>73660371074</t>
  </si>
  <si>
    <t>Sesvete</t>
  </si>
  <si>
    <t>36978292106</t>
  </si>
  <si>
    <t>Javna vatrogasna postrojba Zadar</t>
  </si>
  <si>
    <t>INFORMACIJE O TROŠENJU SREDSTAVA ZA SRPANJ 2026.</t>
  </si>
  <si>
    <t>UKUPNO ZA SRPANJ 2026.</t>
  </si>
  <si>
    <t>Ukupno za srpanj 2026.</t>
  </si>
  <si>
    <t>Dubrovnik sun d.o.o.</t>
  </si>
  <si>
    <t>Dubrovnik</t>
  </si>
  <si>
    <t>Naklada slap d.o.o</t>
  </si>
  <si>
    <t>3212-Stručno usavršavanje zaposlenika</t>
  </si>
  <si>
    <t>Pevex d.d.</t>
  </si>
  <si>
    <t>0765863796</t>
  </si>
  <si>
    <t>Čistoća  d.o.o.</t>
  </si>
  <si>
    <t>Alfa Atest Inspect d.o.o.</t>
  </si>
  <si>
    <t>PTO Željko Zelić</t>
  </si>
  <si>
    <t>3299-Ostali nespomenuti rashodi poslovanja</t>
  </si>
  <si>
    <t>Naklada ljevak d.o.o.</t>
  </si>
  <si>
    <t>Arija nova d.o.o.</t>
  </si>
  <si>
    <t>Foša Zadar d.o.o.</t>
  </si>
  <si>
    <t>Bross Trade d.o.o.</t>
  </si>
  <si>
    <t xml:space="preserve">4511- Dodatna uaganja na građevinskim objektima </t>
  </si>
  <si>
    <t>Duvnjak gradnja plus j.d.o.o.</t>
  </si>
  <si>
    <t>Split</t>
  </si>
  <si>
    <t>60174831348</t>
  </si>
  <si>
    <t>ROTO DINAMIC D.O.O.</t>
  </si>
  <si>
    <t>GRAFIČKO TRGOVAČKI OBRT HEPI , vl. Ana Jurkić</t>
  </si>
  <si>
    <t>83573049849</t>
  </si>
  <si>
    <t>59793321936</t>
  </si>
  <si>
    <t>51028550278</t>
  </si>
  <si>
    <t>Zavod za integralnu kontrolu d.o.o.</t>
  </si>
  <si>
    <t>Jastrebarsko</t>
  </si>
  <si>
    <t>28921383001</t>
  </si>
  <si>
    <t>Hrvatske vode d.o.o.</t>
  </si>
  <si>
    <t>3721-Naknade građanima i kućanstvima u novcu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</si>
</sst>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0" borderId="1" xfId="0" applyFont="1" applyBorder="1"/>
    <xf numFmtId="0" fontId="1" fillId="0" borderId="1" xfId="0" applyFont="1" applyBorder="1"/>
    <xf numFmtId="0" fontId="4" fillId="0" borderId="0" xfId="0" applyFont="1"/>
    <xf numFmtId="0" fontId="2" fillId="0" borderId="5" xfId="0" applyFont="1" applyBorder="1"/>
    <xf numFmtId="0" fontId="2" fillId="0" borderId="0" xfId="0" applyFont="1" applyBorder="1"/>
    <xf numFmtId="0" fontId="4" fillId="0" borderId="0" xfId="0" applyFont="1" applyBorder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/>
    <xf numFmtId="0" fontId="1" fillId="3" borderId="1" xfId="0" applyFont="1" applyFill="1" applyBorder="1"/>
    <xf numFmtId="0" fontId="0" fillId="2" borderId="1" xfId="0" applyFill="1" applyBorder="1" applyAlignment="1">
      <alignment horizontal="left" wrapText="1"/>
    </xf>
    <xf numFmtId="0" fontId="2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/>
    <xf numFmtId="0" fontId="1" fillId="5" borderId="2" xfId="0" applyFont="1" applyFill="1" applyBorder="1" applyAlignment="1"/>
    <xf numFmtId="0" fontId="1" fillId="5" borderId="3" xfId="0" applyFont="1" applyFill="1" applyBorder="1" applyAlignment="1"/>
    <xf numFmtId="0" fontId="1" fillId="4" borderId="1" xfId="0" applyFont="1" applyFill="1" applyBorder="1" applyAlignment="1">
      <alignment horizontal="left"/>
    </xf>
    <xf numFmtId="0" fontId="4" fillId="0" borderId="2" xfId="0" applyFont="1" applyBorder="1"/>
    <xf numFmtId="0" fontId="2" fillId="0" borderId="0" xfId="0" applyFont="1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vertical="center" wrapText="1"/>
    </xf>
    <xf numFmtId="164" fontId="2" fillId="4" borderId="6" xfId="0" applyNumberFormat="1" applyFont="1" applyFill="1" applyBorder="1" applyAlignment="1">
      <alignment wrapText="1"/>
    </xf>
    <xf numFmtId="0" fontId="2" fillId="4" borderId="6" xfId="0" applyFont="1" applyFill="1" applyBorder="1" applyAlignment="1">
      <alignment horizontal="center" wrapText="1"/>
    </xf>
    <xf numFmtId="0" fontId="0" fillId="0" borderId="0" xfId="0" applyBorder="1"/>
    <xf numFmtId="0" fontId="0" fillId="0" borderId="5" xfId="0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4" borderId="1" xfId="0" applyFont="1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4" fontId="1" fillId="4" borderId="1" xfId="0" applyNumberFormat="1" applyFont="1" applyFill="1" applyBorder="1"/>
    <xf numFmtId="0" fontId="0" fillId="0" borderId="0" xfId="0" applyBorder="1" applyAlignment="1">
      <alignment horizontal="center"/>
    </xf>
    <xf numFmtId="4" fontId="0" fillId="0" borderId="0" xfId="0" applyNumberFormat="1"/>
    <xf numFmtId="0" fontId="4" fillId="0" borderId="0" xfId="0" applyFont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Font="1" applyFill="1"/>
    <xf numFmtId="0" fontId="0" fillId="0" borderId="0" xfId="0" applyFill="1"/>
    <xf numFmtId="4" fontId="0" fillId="0" borderId="0" xfId="0" applyNumberFormat="1" applyFill="1"/>
    <xf numFmtId="4" fontId="4" fillId="0" borderId="0" xfId="0" applyNumberFormat="1" applyFont="1"/>
    <xf numFmtId="164" fontId="0" fillId="0" borderId="1" xfId="0" applyNumberFormat="1" applyFill="1" applyBorder="1"/>
    <xf numFmtId="0" fontId="0" fillId="4" borderId="9" xfId="0" applyFill="1" applyBorder="1" applyAlignment="1">
      <alignment horizontal="center"/>
    </xf>
    <xf numFmtId="0" fontId="1" fillId="6" borderId="1" xfId="0" applyFont="1" applyFill="1" applyBorder="1"/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164" fontId="0" fillId="6" borderId="1" xfId="0" applyNumberFormat="1" applyFill="1" applyBorder="1" applyAlignment="1">
      <alignment horizontal="center"/>
    </xf>
    <xf numFmtId="0" fontId="0" fillId="0" borderId="1" xfId="0" applyBorder="1" applyAlignment="1">
      <alignment wrapText="1"/>
    </xf>
    <xf numFmtId="4" fontId="0" fillId="0" borderId="0" xfId="0" applyNumberFormat="1" applyFont="1" applyFill="1"/>
    <xf numFmtId="0" fontId="0" fillId="0" borderId="0" xfId="0" applyAlignment="1"/>
    <xf numFmtId="4" fontId="0" fillId="0" borderId="0" xfId="0" applyNumberFormat="1" applyAlignment="1"/>
    <xf numFmtId="0" fontId="1" fillId="6" borderId="9" xfId="0" applyFont="1" applyFill="1" applyBorder="1"/>
    <xf numFmtId="0" fontId="0" fillId="6" borderId="9" xfId="0" applyFill="1" applyBorder="1" applyAlignment="1">
      <alignment horizontal="center"/>
    </xf>
    <xf numFmtId="0" fontId="0" fillId="6" borderId="9" xfId="0" applyFill="1" applyBorder="1"/>
    <xf numFmtId="164" fontId="0" fillId="6" borderId="9" xfId="0" applyNumberFormat="1" applyFill="1" applyBorder="1" applyAlignment="1">
      <alignment horizontal="center"/>
    </xf>
    <xf numFmtId="0" fontId="0" fillId="4" borderId="6" xfId="0" applyFill="1" applyBorder="1"/>
    <xf numFmtId="0" fontId="0" fillId="0" borderId="1" xfId="0" applyFill="1" applyBorder="1" applyAlignment="1">
      <alignment horizontal="left" wrapText="1"/>
    </xf>
    <xf numFmtId="0" fontId="0" fillId="0" borderId="1" xfId="0" applyFont="1" applyFill="1" applyBorder="1"/>
    <xf numFmtId="164" fontId="5" fillId="0" borderId="1" xfId="0" applyNumberFormat="1" applyFont="1" applyFill="1" applyBorder="1"/>
    <xf numFmtId="0" fontId="5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164" fontId="0" fillId="0" borderId="1" xfId="0" applyNumberForma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164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wrapText="1"/>
    </xf>
    <xf numFmtId="49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49" fontId="0" fillId="0" borderId="0" xfId="0" applyNumberFormat="1" applyFill="1" applyAlignment="1">
      <alignment horizontal="center"/>
    </xf>
    <xf numFmtId="49" fontId="0" fillId="0" borderId="1" xfId="0" applyNumberFormat="1" applyFill="1" applyBorder="1" applyAlignment="1">
      <alignment horizontal="center"/>
    </xf>
    <xf numFmtId="49" fontId="0" fillId="0" borderId="2" xfId="0" applyNumberFormat="1" applyFill="1" applyBorder="1" applyAlignment="1">
      <alignment horizontal="center"/>
    </xf>
    <xf numFmtId="164" fontId="0" fillId="0" borderId="4" xfId="0" applyNumberFormat="1" applyFill="1" applyBorder="1" applyAlignment="1">
      <alignment horizontal="center"/>
    </xf>
    <xf numFmtId="0" fontId="0" fillId="0" borderId="2" xfId="0" applyFont="1" applyFill="1" applyBorder="1"/>
    <xf numFmtId="0" fontId="0" fillId="0" borderId="4" xfId="0" applyFill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1" fillId="5" borderId="3" xfId="0" applyNumberFormat="1" applyFont="1" applyFill="1" applyBorder="1" applyAlignment="1">
      <alignment horizontal="center" wrapText="1"/>
    </xf>
    <xf numFmtId="4" fontId="1" fillId="5" borderId="4" xfId="0" applyNumberFormat="1" applyFont="1" applyFill="1" applyBorder="1" applyAlignment="1">
      <alignment horizont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130"/>
  <sheetViews>
    <sheetView tabSelected="1" zoomScaleNormal="100" workbookViewId="0">
      <selection activeCell="B109" sqref="B109"/>
    </sheetView>
  </sheetViews>
  <sheetFormatPr defaultColWidth="16.5546875" defaultRowHeight="14.4" x14ac:dyDescent="0.3"/>
  <cols>
    <col min="1" max="1" width="35.88671875" customWidth="1"/>
    <col min="2" max="3" width="16.5546875" customWidth="1"/>
    <col min="4" max="4" width="16.5546875" style="36" customWidth="1"/>
    <col min="5" max="5" width="22.88671875" customWidth="1"/>
  </cols>
  <sheetData>
    <row r="3" spans="1:7" s="4" customFormat="1" ht="18.75" customHeight="1" x14ac:dyDescent="0.3">
      <c r="A3" s="5" t="s">
        <v>14</v>
      </c>
      <c r="B3" s="6"/>
      <c r="C3" s="6"/>
      <c r="D3" s="34"/>
      <c r="E3" s="7"/>
    </row>
    <row r="4" spans="1:7" s="4" customFormat="1" ht="18.75" customHeight="1" x14ac:dyDescent="0.3">
      <c r="A4" s="5" t="s">
        <v>15</v>
      </c>
      <c r="B4" s="6"/>
      <c r="C4" s="6"/>
      <c r="D4" s="34"/>
      <c r="E4" s="7"/>
    </row>
    <row r="5" spans="1:7" s="4" customFormat="1" ht="18.75" customHeight="1" x14ac:dyDescent="0.3">
      <c r="A5" s="5" t="s">
        <v>16</v>
      </c>
      <c r="B5" s="6"/>
      <c r="C5" s="6"/>
      <c r="D5" s="34"/>
      <c r="E5" s="7"/>
    </row>
    <row r="6" spans="1:7" ht="15" thickBot="1" x14ac:dyDescent="0.35">
      <c r="A6" s="25"/>
      <c r="B6" s="24"/>
      <c r="C6" s="24"/>
      <c r="D6" s="32"/>
      <c r="E6" s="24"/>
    </row>
    <row r="7" spans="1:7" s="8" customFormat="1" ht="27.75" customHeight="1" thickBot="1" x14ac:dyDescent="0.35">
      <c r="A7" s="75" t="s">
        <v>70</v>
      </c>
      <c r="B7" s="76"/>
      <c r="C7" s="76"/>
      <c r="D7" s="76"/>
      <c r="E7" s="77"/>
    </row>
    <row r="8" spans="1:7" s="4" customFormat="1" ht="45.75" customHeight="1" thickBot="1" x14ac:dyDescent="0.35">
      <c r="A8" s="14" t="s">
        <v>1</v>
      </c>
      <c r="B8" s="13" t="s">
        <v>2</v>
      </c>
      <c r="C8" s="13" t="s">
        <v>3</v>
      </c>
      <c r="D8" s="13" t="s">
        <v>4</v>
      </c>
      <c r="E8" s="13" t="s">
        <v>5</v>
      </c>
    </row>
    <row r="9" spans="1:7" s="39" customFormat="1" ht="36" customHeight="1" thickBot="1" x14ac:dyDescent="0.35">
      <c r="A9" s="58" t="s">
        <v>73</v>
      </c>
      <c r="B9" s="61">
        <v>60174672203</v>
      </c>
      <c r="C9" s="62" t="s">
        <v>74</v>
      </c>
      <c r="D9" s="63">
        <v>380.4</v>
      </c>
      <c r="E9" s="27" t="s">
        <v>47</v>
      </c>
      <c r="G9" s="40"/>
    </row>
    <row r="10" spans="1:7" s="39" customFormat="1" ht="36" customHeight="1" thickBot="1" x14ac:dyDescent="0.35">
      <c r="A10" s="58" t="s">
        <v>73</v>
      </c>
      <c r="B10" s="61">
        <v>60174672203</v>
      </c>
      <c r="C10" s="62" t="s">
        <v>74</v>
      </c>
      <c r="D10" s="63">
        <v>380.4</v>
      </c>
      <c r="E10" s="27" t="s">
        <v>47</v>
      </c>
      <c r="G10" s="40"/>
    </row>
    <row r="11" spans="1:7" s="39" customFormat="1" ht="36" customHeight="1" thickBot="1" x14ac:dyDescent="0.35">
      <c r="A11" s="28" t="s">
        <v>6</v>
      </c>
      <c r="B11" s="29"/>
      <c r="C11" s="30"/>
      <c r="D11" s="35">
        <v>760.8</v>
      </c>
      <c r="E11" s="26"/>
      <c r="G11" s="40"/>
    </row>
    <row r="12" spans="1:7" s="39" customFormat="1" ht="36" customHeight="1" thickBot="1" x14ac:dyDescent="0.35">
      <c r="A12" s="58" t="s">
        <v>75</v>
      </c>
      <c r="B12" s="61">
        <v>70108447975</v>
      </c>
      <c r="C12" s="62" t="s">
        <v>97</v>
      </c>
      <c r="D12" s="63">
        <v>193.75</v>
      </c>
      <c r="E12" s="27" t="s">
        <v>76</v>
      </c>
      <c r="G12" s="40"/>
    </row>
    <row r="13" spans="1:7" s="39" customFormat="1" ht="36" customHeight="1" thickBot="1" x14ac:dyDescent="0.35">
      <c r="A13" s="58" t="s">
        <v>75</v>
      </c>
      <c r="B13" s="61">
        <v>70108447975</v>
      </c>
      <c r="C13" s="62" t="s">
        <v>97</v>
      </c>
      <c r="D13" s="63">
        <f>2180.73+2568</f>
        <v>4748.7299999999996</v>
      </c>
      <c r="E13" s="27" t="s">
        <v>40</v>
      </c>
      <c r="G13" s="40"/>
    </row>
    <row r="14" spans="1:7" s="39" customFormat="1" ht="36" customHeight="1" thickBot="1" x14ac:dyDescent="0.35">
      <c r="A14" s="28" t="s">
        <v>6</v>
      </c>
      <c r="B14" s="29"/>
      <c r="C14" s="30"/>
      <c r="D14" s="35">
        <f>D12+D13</f>
        <v>4942.4799999999996</v>
      </c>
      <c r="E14" s="26"/>
      <c r="G14" s="40"/>
    </row>
    <row r="15" spans="1:7" s="39" customFormat="1" ht="36" customHeight="1" thickBot="1" x14ac:dyDescent="0.35">
      <c r="A15" s="58" t="s">
        <v>18</v>
      </c>
      <c r="B15" s="61">
        <v>47612356838</v>
      </c>
      <c r="C15" s="62" t="s">
        <v>0</v>
      </c>
      <c r="D15" s="63">
        <v>337.25</v>
      </c>
      <c r="E15" s="27" t="s">
        <v>40</v>
      </c>
      <c r="G15" s="40"/>
    </row>
    <row r="16" spans="1:7" s="39" customFormat="1" ht="36" customHeight="1" thickBot="1" x14ac:dyDescent="0.35">
      <c r="A16" s="58" t="s">
        <v>18</v>
      </c>
      <c r="B16" s="61">
        <v>47612356838</v>
      </c>
      <c r="C16" s="62" t="s">
        <v>0</v>
      </c>
      <c r="D16" s="63">
        <v>191.8</v>
      </c>
      <c r="E16" s="27" t="s">
        <v>40</v>
      </c>
      <c r="G16" s="40"/>
    </row>
    <row r="17" spans="1:7" s="39" customFormat="1" ht="36" customHeight="1" thickBot="1" x14ac:dyDescent="0.35">
      <c r="A17" s="28" t="s">
        <v>6</v>
      </c>
      <c r="B17" s="29"/>
      <c r="C17" s="30"/>
      <c r="D17" s="35">
        <f>D15+D16</f>
        <v>529.04999999999995</v>
      </c>
      <c r="E17" s="26"/>
      <c r="G17" s="40"/>
    </row>
    <row r="18" spans="1:7" s="38" customFormat="1" ht="32.25" customHeight="1" thickBot="1" x14ac:dyDescent="0.35">
      <c r="A18" s="58" t="s">
        <v>61</v>
      </c>
      <c r="B18" s="64">
        <v>77704453919</v>
      </c>
      <c r="C18" s="58" t="s">
        <v>0</v>
      </c>
      <c r="D18" s="65">
        <v>141.93</v>
      </c>
      <c r="E18" s="66" t="s">
        <v>40</v>
      </c>
      <c r="G18" s="49"/>
    </row>
    <row r="19" spans="1:7" s="38" customFormat="1" ht="32.25" customHeight="1" thickBot="1" x14ac:dyDescent="0.35">
      <c r="A19" s="58" t="s">
        <v>61</v>
      </c>
      <c r="B19" s="64">
        <v>77704453919</v>
      </c>
      <c r="C19" s="58" t="s">
        <v>0</v>
      </c>
      <c r="D19" s="65">
        <v>97.09</v>
      </c>
      <c r="E19" s="66" t="s">
        <v>40</v>
      </c>
      <c r="G19" s="49"/>
    </row>
    <row r="20" spans="1:7" s="38" customFormat="1" ht="32.25" customHeight="1" thickBot="1" x14ac:dyDescent="0.35">
      <c r="A20" s="58" t="s">
        <v>61</v>
      </c>
      <c r="B20" s="64">
        <v>77704453919</v>
      </c>
      <c r="C20" s="58" t="s">
        <v>0</v>
      </c>
      <c r="D20" s="65">
        <v>206.25</v>
      </c>
      <c r="E20" s="66" t="s">
        <v>40</v>
      </c>
      <c r="G20" s="49"/>
    </row>
    <row r="21" spans="1:7" s="38" customFormat="1" ht="32.25" customHeight="1" thickBot="1" x14ac:dyDescent="0.35">
      <c r="A21" s="58" t="s">
        <v>61</v>
      </c>
      <c r="B21" s="64">
        <v>77704453919</v>
      </c>
      <c r="C21" s="58" t="s">
        <v>0</v>
      </c>
      <c r="D21" s="65">
        <v>774.05</v>
      </c>
      <c r="E21" s="66" t="s">
        <v>40</v>
      </c>
      <c r="G21" s="49"/>
    </row>
    <row r="22" spans="1:7" ht="36" customHeight="1" thickBot="1" x14ac:dyDescent="0.35">
      <c r="A22" s="28" t="s">
        <v>6</v>
      </c>
      <c r="B22" s="29"/>
      <c r="C22" s="30"/>
      <c r="D22" s="35">
        <f>D18+D19+D20+D21</f>
        <v>1219.32</v>
      </c>
      <c r="E22" s="26"/>
      <c r="G22" s="33"/>
    </row>
    <row r="23" spans="1:7" s="38" customFormat="1" ht="32.25" customHeight="1" thickBot="1" x14ac:dyDescent="0.35">
      <c r="A23" s="58" t="s">
        <v>53</v>
      </c>
      <c r="B23" s="64">
        <v>77192952415</v>
      </c>
      <c r="C23" s="58" t="s">
        <v>0</v>
      </c>
      <c r="D23" s="65">
        <v>37.25</v>
      </c>
      <c r="E23" s="66" t="s">
        <v>40</v>
      </c>
      <c r="G23" s="49"/>
    </row>
    <row r="24" spans="1:7" s="38" customFormat="1" ht="32.25" customHeight="1" thickBot="1" x14ac:dyDescent="0.35">
      <c r="A24" s="58" t="s">
        <v>53</v>
      </c>
      <c r="B24" s="64">
        <v>77192952415</v>
      </c>
      <c r="C24" s="58" t="s">
        <v>0</v>
      </c>
      <c r="D24" s="65">
        <v>75.790000000000006</v>
      </c>
      <c r="E24" s="66" t="s">
        <v>40</v>
      </c>
      <c r="G24" s="49"/>
    </row>
    <row r="25" spans="1:7" ht="36" customHeight="1" thickBot="1" x14ac:dyDescent="0.35">
      <c r="A25" s="28" t="s">
        <v>6</v>
      </c>
      <c r="B25" s="29"/>
      <c r="C25" s="30"/>
      <c r="D25" s="35">
        <f>D23+D24</f>
        <v>113.04</v>
      </c>
      <c r="E25" s="26"/>
      <c r="G25" s="33"/>
    </row>
    <row r="26" spans="1:7" s="38" customFormat="1" ht="32.25" customHeight="1" thickBot="1" x14ac:dyDescent="0.35">
      <c r="A26" s="58" t="s">
        <v>83</v>
      </c>
      <c r="B26" s="64">
        <v>80364394364</v>
      </c>
      <c r="C26" s="58" t="s">
        <v>13</v>
      </c>
      <c r="D26" s="65">
        <v>39.840000000000003</v>
      </c>
      <c r="E26" s="66" t="s">
        <v>65</v>
      </c>
      <c r="G26" s="49"/>
    </row>
    <row r="27" spans="1:7" s="39" customFormat="1" ht="36" customHeight="1" thickBot="1" x14ac:dyDescent="0.35">
      <c r="A27" s="28" t="s">
        <v>6</v>
      </c>
      <c r="B27" s="29"/>
      <c r="C27" s="30"/>
      <c r="D27" s="35">
        <f>D26</f>
        <v>39.840000000000003</v>
      </c>
      <c r="E27" s="26"/>
      <c r="G27" s="40"/>
    </row>
    <row r="28" spans="1:7" s="38" customFormat="1" ht="29.25" customHeight="1" thickBot="1" x14ac:dyDescent="0.35">
      <c r="A28" s="58" t="s">
        <v>77</v>
      </c>
      <c r="B28" s="67" t="s">
        <v>66</v>
      </c>
      <c r="C28" s="58" t="s">
        <v>67</v>
      </c>
      <c r="D28" s="65">
        <v>0.2</v>
      </c>
      <c r="E28" s="66" t="s">
        <v>40</v>
      </c>
      <c r="G28" s="49"/>
    </row>
    <row r="29" spans="1:7" ht="36" customHeight="1" thickBot="1" x14ac:dyDescent="0.35">
      <c r="A29" s="28" t="s">
        <v>6</v>
      </c>
      <c r="B29" s="29"/>
      <c r="C29" s="30"/>
      <c r="D29" s="35">
        <f>D28</f>
        <v>0.2</v>
      </c>
      <c r="E29" s="26"/>
      <c r="G29" s="33"/>
    </row>
    <row r="30" spans="1:7" s="39" customFormat="1" ht="36" customHeight="1" thickBot="1" x14ac:dyDescent="0.35">
      <c r="A30" s="57" t="s">
        <v>92</v>
      </c>
      <c r="B30" s="61">
        <v>74044733776</v>
      </c>
      <c r="C30" s="26" t="s">
        <v>21</v>
      </c>
      <c r="D30" s="63">
        <v>625</v>
      </c>
      <c r="E30" s="27" t="s">
        <v>40</v>
      </c>
      <c r="F30" s="40"/>
      <c r="G30" s="40"/>
    </row>
    <row r="31" spans="1:7" ht="36" customHeight="1" thickBot="1" x14ac:dyDescent="0.35">
      <c r="A31" s="44" t="s">
        <v>6</v>
      </c>
      <c r="B31" s="45"/>
      <c r="C31" s="46"/>
      <c r="D31" s="47">
        <f>D30</f>
        <v>625</v>
      </c>
      <c r="E31" s="48"/>
    </row>
    <row r="32" spans="1:7" s="39" customFormat="1" ht="36" customHeight="1" thickBot="1" x14ac:dyDescent="0.35">
      <c r="A32" s="57" t="s">
        <v>91</v>
      </c>
      <c r="B32" s="61">
        <v>24723122482</v>
      </c>
      <c r="C32" s="26" t="s">
        <v>13</v>
      </c>
      <c r="D32" s="63">
        <v>888.01</v>
      </c>
      <c r="E32" s="26" t="s">
        <v>46</v>
      </c>
      <c r="F32" s="40"/>
      <c r="G32" s="40"/>
    </row>
    <row r="33" spans="1:7" s="39" customFormat="1" ht="36" customHeight="1" thickBot="1" x14ac:dyDescent="0.35">
      <c r="A33" s="57" t="s">
        <v>91</v>
      </c>
      <c r="B33" s="61">
        <v>24723122482</v>
      </c>
      <c r="C33" s="26" t="s">
        <v>13</v>
      </c>
      <c r="D33" s="63">
        <v>491.24</v>
      </c>
      <c r="E33" s="26" t="s">
        <v>46</v>
      </c>
      <c r="F33" s="40"/>
      <c r="G33" s="40"/>
    </row>
    <row r="34" spans="1:7" s="39" customFormat="1" ht="36" customHeight="1" thickBot="1" x14ac:dyDescent="0.35">
      <c r="A34" s="57" t="s">
        <v>91</v>
      </c>
      <c r="B34" s="61">
        <v>24723122482</v>
      </c>
      <c r="C34" s="26" t="s">
        <v>13</v>
      </c>
      <c r="D34" s="63">
        <v>692.74</v>
      </c>
      <c r="E34" s="26" t="s">
        <v>46</v>
      </c>
      <c r="F34" s="40"/>
      <c r="G34" s="40"/>
    </row>
    <row r="35" spans="1:7" s="39" customFormat="1" ht="36" customHeight="1" thickBot="1" x14ac:dyDescent="0.35">
      <c r="A35" s="57" t="s">
        <v>91</v>
      </c>
      <c r="B35" s="61">
        <v>24723122482</v>
      </c>
      <c r="C35" s="26" t="s">
        <v>13</v>
      </c>
      <c r="D35" s="63">
        <v>1293.8800000000001</v>
      </c>
      <c r="E35" s="26" t="s">
        <v>46</v>
      </c>
      <c r="F35" s="40"/>
      <c r="G35" s="40"/>
    </row>
    <row r="36" spans="1:7" ht="36" customHeight="1" thickBot="1" x14ac:dyDescent="0.35">
      <c r="A36" s="44" t="s">
        <v>6</v>
      </c>
      <c r="B36" s="45"/>
      <c r="C36" s="46"/>
      <c r="D36" s="47">
        <f>D32+D33+D34+D35</f>
        <v>3365.87</v>
      </c>
      <c r="E36" s="48"/>
    </row>
    <row r="37" spans="1:7" s="39" customFormat="1" ht="36" customHeight="1" thickBot="1" x14ac:dyDescent="0.35">
      <c r="A37" s="57" t="s">
        <v>63</v>
      </c>
      <c r="B37" s="61">
        <v>92510683607</v>
      </c>
      <c r="C37" s="26" t="s">
        <v>64</v>
      </c>
      <c r="D37" s="63">
        <v>42.2</v>
      </c>
      <c r="E37" s="26" t="s">
        <v>46</v>
      </c>
      <c r="F37" s="40"/>
      <c r="G37" s="40"/>
    </row>
    <row r="38" spans="1:7" ht="36" customHeight="1" thickBot="1" x14ac:dyDescent="0.35">
      <c r="A38" s="44" t="s">
        <v>6</v>
      </c>
      <c r="B38" s="45"/>
      <c r="C38" s="46"/>
      <c r="D38" s="47">
        <f>D37</f>
        <v>42.2</v>
      </c>
      <c r="E38" s="48"/>
    </row>
    <row r="39" spans="1:7" s="39" customFormat="1" ht="36" customHeight="1" thickBot="1" x14ac:dyDescent="0.35">
      <c r="A39" s="57" t="s">
        <v>85</v>
      </c>
      <c r="B39" s="61">
        <v>33474658649</v>
      </c>
      <c r="C39" s="26" t="s">
        <v>0</v>
      </c>
      <c r="D39" s="63">
        <v>892.38</v>
      </c>
      <c r="E39" s="26" t="s">
        <v>46</v>
      </c>
      <c r="F39" s="40"/>
      <c r="G39" s="40"/>
    </row>
    <row r="40" spans="1:7" s="39" customFormat="1" ht="36" customHeight="1" thickBot="1" x14ac:dyDescent="0.35">
      <c r="A40" s="57" t="s">
        <v>85</v>
      </c>
      <c r="B40" s="61">
        <v>33474658649</v>
      </c>
      <c r="C40" s="26" t="s">
        <v>0</v>
      </c>
      <c r="D40" s="63">
        <v>656.95</v>
      </c>
      <c r="E40" s="26" t="s">
        <v>46</v>
      </c>
      <c r="F40" s="40"/>
      <c r="G40" s="40"/>
    </row>
    <row r="41" spans="1:7" ht="36" customHeight="1" thickBot="1" x14ac:dyDescent="0.35">
      <c r="A41" s="44" t="s">
        <v>6</v>
      </c>
      <c r="B41" s="45"/>
      <c r="C41" s="46"/>
      <c r="D41" s="47">
        <f>D39+D40</f>
        <v>1549.33</v>
      </c>
      <c r="E41" s="48"/>
    </row>
    <row r="42" spans="1:7" s="39" customFormat="1" ht="36" customHeight="1" thickBot="1" x14ac:dyDescent="0.35">
      <c r="A42" s="57" t="s">
        <v>86</v>
      </c>
      <c r="B42" s="61">
        <v>83598114879</v>
      </c>
      <c r="C42" s="26" t="s">
        <v>89</v>
      </c>
      <c r="D42" s="63">
        <v>778.59</v>
      </c>
      <c r="E42" s="26" t="s">
        <v>46</v>
      </c>
      <c r="F42" s="40"/>
      <c r="G42" s="40"/>
    </row>
    <row r="43" spans="1:7" ht="36" customHeight="1" thickBot="1" x14ac:dyDescent="0.35">
      <c r="A43" s="44" t="s">
        <v>6</v>
      </c>
      <c r="B43" s="45"/>
      <c r="C43" s="46"/>
      <c r="D43" s="47">
        <f>D42</f>
        <v>778.59</v>
      </c>
      <c r="E43" s="48"/>
    </row>
    <row r="44" spans="1:7" s="39" customFormat="1" ht="36" customHeight="1" thickBot="1" x14ac:dyDescent="0.35">
      <c r="A44" s="58" t="s">
        <v>52</v>
      </c>
      <c r="B44" s="61">
        <v>43965974818</v>
      </c>
      <c r="C44" s="26" t="s">
        <v>13</v>
      </c>
      <c r="D44" s="63">
        <v>11.52</v>
      </c>
      <c r="E44" s="27" t="s">
        <v>28</v>
      </c>
      <c r="G44" s="40"/>
    </row>
    <row r="45" spans="1:7" ht="36" customHeight="1" thickBot="1" x14ac:dyDescent="0.35">
      <c r="A45" s="28" t="s">
        <v>6</v>
      </c>
      <c r="B45" s="29"/>
      <c r="C45" s="30"/>
      <c r="D45" s="35">
        <f>D44</f>
        <v>11.52</v>
      </c>
      <c r="E45" s="27"/>
      <c r="G45" s="33"/>
    </row>
    <row r="46" spans="1:7" s="39" customFormat="1" ht="36" customHeight="1" thickBot="1" x14ac:dyDescent="0.35">
      <c r="A46" s="58" t="s">
        <v>27</v>
      </c>
      <c r="B46" s="61">
        <v>63073332379</v>
      </c>
      <c r="C46" s="26" t="s">
        <v>13</v>
      </c>
      <c r="D46" s="63">
        <v>189.17</v>
      </c>
      <c r="E46" s="27" t="s">
        <v>28</v>
      </c>
      <c r="G46" s="40"/>
    </row>
    <row r="47" spans="1:7" s="39" customFormat="1" ht="36" customHeight="1" thickBot="1" x14ac:dyDescent="0.35">
      <c r="A47" s="58" t="s">
        <v>27</v>
      </c>
      <c r="B47" s="61">
        <v>63073332379</v>
      </c>
      <c r="C47" s="26" t="s">
        <v>13</v>
      </c>
      <c r="D47" s="63">
        <v>2296.87</v>
      </c>
      <c r="E47" s="27" t="s">
        <v>28</v>
      </c>
      <c r="G47" s="40"/>
    </row>
    <row r="48" spans="1:7" ht="36" customHeight="1" thickBot="1" x14ac:dyDescent="0.35">
      <c r="A48" s="28" t="s">
        <v>6</v>
      </c>
      <c r="B48" s="29"/>
      <c r="C48" s="30"/>
      <c r="D48" s="35">
        <f>D46+D47</f>
        <v>2486.04</v>
      </c>
      <c r="E48" s="27"/>
      <c r="G48" s="33"/>
    </row>
    <row r="49" spans="1:8" s="38" customFormat="1" ht="36" customHeight="1" thickBot="1" x14ac:dyDescent="0.35">
      <c r="A49" s="58" t="s">
        <v>20</v>
      </c>
      <c r="B49" s="68">
        <v>81793146560</v>
      </c>
      <c r="C49" s="58" t="s">
        <v>13</v>
      </c>
      <c r="D49" s="65">
        <v>194.03</v>
      </c>
      <c r="E49" s="66" t="s">
        <v>22</v>
      </c>
      <c r="G49" s="49"/>
      <c r="H49" s="49"/>
    </row>
    <row r="50" spans="1:8" s="39" customFormat="1" ht="36" customHeight="1" thickBot="1" x14ac:dyDescent="0.35">
      <c r="A50" s="58" t="s">
        <v>20</v>
      </c>
      <c r="B50" s="68">
        <v>81793146560</v>
      </c>
      <c r="C50" s="58" t="s">
        <v>13</v>
      </c>
      <c r="D50" s="65">
        <v>29.41</v>
      </c>
      <c r="E50" s="66" t="s">
        <v>22</v>
      </c>
      <c r="G50" s="40"/>
    </row>
    <row r="51" spans="1:8" s="39" customFormat="1" ht="36" customHeight="1" thickBot="1" x14ac:dyDescent="0.35">
      <c r="A51" s="58" t="s">
        <v>20</v>
      </c>
      <c r="B51" s="68">
        <v>81793146560</v>
      </c>
      <c r="C51" s="58" t="s">
        <v>13</v>
      </c>
      <c r="D51" s="65">
        <v>5.39</v>
      </c>
      <c r="E51" s="66" t="s">
        <v>22</v>
      </c>
      <c r="G51" s="40"/>
    </row>
    <row r="52" spans="1:8" s="38" customFormat="1" ht="36" customHeight="1" thickBot="1" x14ac:dyDescent="0.35">
      <c r="A52" s="28" t="s">
        <v>6</v>
      </c>
      <c r="B52" s="29"/>
      <c r="C52" s="30"/>
      <c r="D52" s="35">
        <f>D49+D50+D51</f>
        <v>228.82999999999998</v>
      </c>
      <c r="E52" s="26"/>
      <c r="G52" s="49"/>
    </row>
    <row r="53" spans="1:8" s="38" customFormat="1" ht="36" customHeight="1" thickBot="1" x14ac:dyDescent="0.35">
      <c r="A53" s="58" t="s">
        <v>29</v>
      </c>
      <c r="B53" s="68" t="s">
        <v>30</v>
      </c>
      <c r="C53" s="58" t="s">
        <v>31</v>
      </c>
      <c r="D53" s="65">
        <v>55.72</v>
      </c>
      <c r="E53" s="66" t="s">
        <v>22</v>
      </c>
    </row>
    <row r="54" spans="1:8" ht="36" customHeight="1" thickBot="1" x14ac:dyDescent="0.35">
      <c r="A54" s="28" t="s">
        <v>6</v>
      </c>
      <c r="B54" s="29"/>
      <c r="C54" s="30"/>
      <c r="D54" s="35">
        <v>55.72</v>
      </c>
      <c r="E54" s="26"/>
    </row>
    <row r="55" spans="1:8" s="38" customFormat="1" ht="36" customHeight="1" thickBot="1" x14ac:dyDescent="0.35">
      <c r="A55" s="58" t="s">
        <v>48</v>
      </c>
      <c r="B55" s="68">
        <v>33061586626</v>
      </c>
      <c r="C55" s="58" t="s">
        <v>0</v>
      </c>
      <c r="D55" s="65">
        <v>109.5</v>
      </c>
      <c r="E55" s="66" t="s">
        <v>22</v>
      </c>
    </row>
    <row r="56" spans="1:8" ht="36" customHeight="1" thickBot="1" x14ac:dyDescent="0.35">
      <c r="A56" s="28" t="s">
        <v>6</v>
      </c>
      <c r="B56" s="29"/>
      <c r="C56" s="30"/>
      <c r="D56" s="35">
        <f>D55</f>
        <v>109.5</v>
      </c>
      <c r="E56" s="26"/>
    </row>
    <row r="57" spans="1:8" s="38" customFormat="1" ht="36" customHeight="1" thickBot="1" x14ac:dyDescent="0.35">
      <c r="A57" s="26" t="s">
        <v>25</v>
      </c>
      <c r="B57" s="61">
        <v>89406825003</v>
      </c>
      <c r="C57" s="26" t="s">
        <v>0</v>
      </c>
      <c r="D57" s="63">
        <v>16.34</v>
      </c>
      <c r="E57" s="26" t="s">
        <v>19</v>
      </c>
      <c r="G57" s="49"/>
    </row>
    <row r="58" spans="1:8" s="39" customFormat="1" ht="36" customHeight="1" thickBot="1" x14ac:dyDescent="0.35">
      <c r="A58" s="26" t="s">
        <v>25</v>
      </c>
      <c r="B58" s="61">
        <v>89406825003</v>
      </c>
      <c r="C58" s="26" t="s">
        <v>0</v>
      </c>
      <c r="D58" s="63">
        <v>174.61</v>
      </c>
      <c r="E58" s="26" t="s">
        <v>19</v>
      </c>
    </row>
    <row r="59" spans="1:8" s="39" customFormat="1" ht="36.75" customHeight="1" thickBot="1" x14ac:dyDescent="0.35">
      <c r="A59" s="28" t="s">
        <v>6</v>
      </c>
      <c r="B59" s="29"/>
      <c r="C59" s="30"/>
      <c r="D59" s="35">
        <f>D57+D58</f>
        <v>190.95000000000002</v>
      </c>
      <c r="E59" s="26"/>
      <c r="G59" s="40"/>
    </row>
    <row r="60" spans="1:8" s="38" customFormat="1" ht="36" customHeight="1" thickBot="1" x14ac:dyDescent="0.35">
      <c r="A60" s="26" t="s">
        <v>79</v>
      </c>
      <c r="B60" s="61">
        <v>84923155727</v>
      </c>
      <c r="C60" s="26" t="s">
        <v>0</v>
      </c>
      <c r="D60" s="63">
        <v>584.86</v>
      </c>
      <c r="E60" s="26" t="s">
        <v>19</v>
      </c>
      <c r="G60" s="49"/>
    </row>
    <row r="61" spans="1:8" s="39" customFormat="1" ht="36" customHeight="1" thickBot="1" x14ac:dyDescent="0.35">
      <c r="A61" s="26" t="s">
        <v>79</v>
      </c>
      <c r="B61" s="61">
        <v>84923155727</v>
      </c>
      <c r="C61" s="26" t="s">
        <v>0</v>
      </c>
      <c r="D61" s="63">
        <v>455.59</v>
      </c>
      <c r="E61" s="26" t="s">
        <v>19</v>
      </c>
    </row>
    <row r="62" spans="1:8" s="39" customFormat="1" ht="36.75" customHeight="1" thickBot="1" x14ac:dyDescent="0.35">
      <c r="A62" s="28" t="s">
        <v>6</v>
      </c>
      <c r="B62" s="29"/>
      <c r="C62" s="30"/>
      <c r="D62" s="35">
        <f>D60+D61</f>
        <v>1040.45</v>
      </c>
      <c r="E62" s="26"/>
      <c r="G62" s="40"/>
    </row>
    <row r="63" spans="1:8" s="39" customFormat="1" ht="36" customHeight="1" thickBot="1" x14ac:dyDescent="0.35">
      <c r="A63" s="27" t="s">
        <v>99</v>
      </c>
      <c r="B63" s="69" t="s">
        <v>98</v>
      </c>
      <c r="C63" s="26" t="s">
        <v>21</v>
      </c>
      <c r="D63" s="63">
        <v>294.43</v>
      </c>
      <c r="E63" s="26" t="s">
        <v>19</v>
      </c>
    </row>
    <row r="64" spans="1:8" s="39" customFormat="1" ht="36.75" customHeight="1" thickBot="1" x14ac:dyDescent="0.35">
      <c r="A64" s="28" t="s">
        <v>6</v>
      </c>
      <c r="B64" s="29"/>
      <c r="C64" s="30"/>
      <c r="D64" s="35">
        <f>D63</f>
        <v>294.43</v>
      </c>
      <c r="E64" s="26"/>
      <c r="G64" s="40"/>
    </row>
    <row r="65" spans="1:7" s="39" customFormat="1" ht="36" customHeight="1" thickBot="1" x14ac:dyDescent="0.35">
      <c r="A65" s="26" t="s">
        <v>56</v>
      </c>
      <c r="B65" s="70" t="s">
        <v>59</v>
      </c>
      <c r="C65" s="39" t="s">
        <v>0</v>
      </c>
      <c r="D65" s="63">
        <v>24.16</v>
      </c>
      <c r="E65" s="26" t="s">
        <v>19</v>
      </c>
    </row>
    <row r="66" spans="1:7" s="39" customFormat="1" ht="36" customHeight="1" thickBot="1" x14ac:dyDescent="0.35">
      <c r="A66" s="26" t="s">
        <v>56</v>
      </c>
      <c r="B66" s="71" t="s">
        <v>78</v>
      </c>
      <c r="C66" s="26" t="s">
        <v>0</v>
      </c>
      <c r="D66" s="72">
        <v>168.75</v>
      </c>
      <c r="E66" s="26" t="s">
        <v>19</v>
      </c>
    </row>
    <row r="67" spans="1:7" s="39" customFormat="1" ht="36" customHeight="1" thickBot="1" x14ac:dyDescent="0.35">
      <c r="A67" s="26" t="s">
        <v>56</v>
      </c>
      <c r="B67" s="71" t="s">
        <v>78</v>
      </c>
      <c r="C67" s="26" t="s">
        <v>0</v>
      </c>
      <c r="D67" s="72">
        <v>24.16</v>
      </c>
      <c r="E67" s="26" t="s">
        <v>19</v>
      </c>
    </row>
    <row r="68" spans="1:7" s="39" customFormat="1" ht="36.75" customHeight="1" thickBot="1" x14ac:dyDescent="0.35">
      <c r="A68" s="28" t="s">
        <v>6</v>
      </c>
      <c r="B68" s="29"/>
      <c r="C68" s="56"/>
      <c r="D68" s="35">
        <f>D65+D66+D67</f>
        <v>217.07</v>
      </c>
      <c r="E68" s="26"/>
      <c r="G68" s="40"/>
    </row>
    <row r="69" spans="1:7" s="39" customFormat="1" ht="36" customHeight="1" thickBot="1" x14ac:dyDescent="0.35">
      <c r="A69" s="73" t="s">
        <v>43</v>
      </c>
      <c r="B69" s="70" t="s">
        <v>45</v>
      </c>
      <c r="C69" s="74" t="s">
        <v>44</v>
      </c>
      <c r="D69" s="63">
        <v>155</v>
      </c>
      <c r="E69" s="27" t="s">
        <v>41</v>
      </c>
      <c r="G69" s="40"/>
    </row>
    <row r="70" spans="1:7" s="39" customFormat="1" ht="36" customHeight="1" thickBot="1" x14ac:dyDescent="0.35">
      <c r="A70" s="28" t="s">
        <v>6</v>
      </c>
      <c r="B70" s="29"/>
      <c r="C70" s="30"/>
      <c r="D70" s="35">
        <v>155</v>
      </c>
      <c r="E70" s="26"/>
    </row>
    <row r="71" spans="1:7" s="39" customFormat="1" ht="36" customHeight="1" thickBot="1" x14ac:dyDescent="0.35">
      <c r="A71" s="58" t="s">
        <v>33</v>
      </c>
      <c r="B71" s="61"/>
      <c r="C71" s="26" t="s">
        <v>34</v>
      </c>
      <c r="D71" s="63">
        <v>120</v>
      </c>
      <c r="E71" s="27" t="s">
        <v>35</v>
      </c>
    </row>
    <row r="72" spans="1:7" s="39" customFormat="1" ht="36" customHeight="1" thickBot="1" x14ac:dyDescent="0.35">
      <c r="A72" s="28" t="s">
        <v>6</v>
      </c>
      <c r="B72" s="29"/>
      <c r="C72" s="30"/>
      <c r="D72" s="35">
        <v>120</v>
      </c>
      <c r="E72" s="26"/>
    </row>
    <row r="73" spans="1:7" s="39" customFormat="1" ht="36" customHeight="1" thickBot="1" x14ac:dyDescent="0.35">
      <c r="A73" s="58" t="s">
        <v>36</v>
      </c>
      <c r="B73" s="61"/>
      <c r="C73" s="26" t="s">
        <v>37</v>
      </c>
      <c r="D73" s="63">
        <v>80</v>
      </c>
      <c r="E73" s="27" t="s">
        <v>35</v>
      </c>
      <c r="G73" s="40"/>
    </row>
    <row r="74" spans="1:7" s="39" customFormat="1" ht="36" customHeight="1" thickBot="1" x14ac:dyDescent="0.35">
      <c r="A74" s="28" t="s">
        <v>6</v>
      </c>
      <c r="B74" s="29"/>
      <c r="C74" s="30"/>
      <c r="D74" s="35">
        <v>80</v>
      </c>
      <c r="E74" s="26"/>
    </row>
    <row r="75" spans="1:7" s="39" customFormat="1" ht="36" customHeight="1" thickBot="1" x14ac:dyDescent="0.35">
      <c r="A75" s="58" t="s">
        <v>38</v>
      </c>
      <c r="B75" s="61"/>
      <c r="C75" s="26" t="s">
        <v>39</v>
      </c>
      <c r="D75" s="63">
        <v>120</v>
      </c>
      <c r="E75" s="27" t="s">
        <v>35</v>
      </c>
      <c r="G75" s="40"/>
    </row>
    <row r="76" spans="1:7" ht="36" customHeight="1" thickBot="1" x14ac:dyDescent="0.35">
      <c r="A76" s="28" t="s">
        <v>6</v>
      </c>
      <c r="B76" s="29"/>
      <c r="C76" s="30"/>
      <c r="D76" s="35">
        <v>120</v>
      </c>
      <c r="E76" s="26"/>
    </row>
    <row r="77" spans="1:7" s="39" customFormat="1" ht="36" customHeight="1" thickBot="1" x14ac:dyDescent="0.35">
      <c r="A77" s="26" t="s">
        <v>49</v>
      </c>
      <c r="B77" s="61">
        <v>73616495394</v>
      </c>
      <c r="C77" s="26" t="s">
        <v>50</v>
      </c>
      <c r="D77" s="63">
        <v>2551.4</v>
      </c>
      <c r="E77" s="26" t="s">
        <v>62</v>
      </c>
    </row>
    <row r="78" spans="1:7" s="39" customFormat="1" ht="36" customHeight="1" thickBot="1" x14ac:dyDescent="0.35">
      <c r="A78" s="26" t="s">
        <v>49</v>
      </c>
      <c r="B78" s="61">
        <v>73616495394</v>
      </c>
      <c r="C78" s="26" t="s">
        <v>50</v>
      </c>
      <c r="D78" s="63">
        <v>158.4</v>
      </c>
      <c r="E78" s="26" t="s">
        <v>26</v>
      </c>
    </row>
    <row r="79" spans="1:7" s="39" customFormat="1" ht="36" customHeight="1" thickBot="1" x14ac:dyDescent="0.35">
      <c r="A79" s="26" t="s">
        <v>49</v>
      </c>
      <c r="B79" s="61">
        <v>73616495394</v>
      </c>
      <c r="C79" s="26" t="s">
        <v>50</v>
      </c>
      <c r="D79" s="63">
        <v>1176.8499999999999</v>
      </c>
      <c r="E79" s="26" t="s">
        <v>26</v>
      </c>
    </row>
    <row r="80" spans="1:7" ht="36" customHeight="1" thickBot="1" x14ac:dyDescent="0.35">
      <c r="A80" s="28" t="s">
        <v>6</v>
      </c>
      <c r="B80" s="29"/>
      <c r="C80" s="30"/>
      <c r="D80" s="35">
        <f>D78+D77+D79</f>
        <v>3886.65</v>
      </c>
      <c r="E80" s="26"/>
    </row>
    <row r="81" spans="1:7" s="39" customFormat="1" ht="36" customHeight="1" thickBot="1" x14ac:dyDescent="0.35">
      <c r="A81" s="26" t="s">
        <v>57</v>
      </c>
      <c r="B81" s="61">
        <v>20015843182</v>
      </c>
      <c r="C81" s="26" t="s">
        <v>34</v>
      </c>
      <c r="D81" s="63">
        <v>159.63</v>
      </c>
      <c r="E81" s="26" t="s">
        <v>51</v>
      </c>
      <c r="G81" s="40"/>
    </row>
    <row r="82" spans="1:7" s="39" customFormat="1" ht="36" customHeight="1" thickBot="1" x14ac:dyDescent="0.35">
      <c r="A82" s="26" t="s">
        <v>57</v>
      </c>
      <c r="B82" s="61">
        <v>20015843182</v>
      </c>
      <c r="C82" s="26" t="s">
        <v>34</v>
      </c>
      <c r="D82" s="63">
        <v>63.83</v>
      </c>
      <c r="E82" s="26" t="s">
        <v>51</v>
      </c>
      <c r="G82" s="40"/>
    </row>
    <row r="83" spans="1:7" ht="36" customHeight="1" thickBot="1" x14ac:dyDescent="0.35">
      <c r="A83" s="44" t="s">
        <v>6</v>
      </c>
      <c r="B83" s="45"/>
      <c r="C83" s="46"/>
      <c r="D83" s="47">
        <f>D81+D82</f>
        <v>223.45999999999998</v>
      </c>
      <c r="E83" s="1"/>
    </row>
    <row r="84" spans="1:7" s="39" customFormat="1" ht="36" customHeight="1" thickBot="1" x14ac:dyDescent="0.35">
      <c r="A84" s="26" t="s">
        <v>58</v>
      </c>
      <c r="B84" s="61">
        <v>65603308073</v>
      </c>
      <c r="C84" s="26" t="s">
        <v>37</v>
      </c>
      <c r="D84" s="63">
        <v>236.74</v>
      </c>
      <c r="E84" s="26" t="s">
        <v>51</v>
      </c>
    </row>
    <row r="85" spans="1:7" s="39" customFormat="1" ht="36" customHeight="1" thickBot="1" x14ac:dyDescent="0.35">
      <c r="A85" s="26" t="s">
        <v>58</v>
      </c>
      <c r="B85" s="61">
        <v>65603308073</v>
      </c>
      <c r="C85" s="26" t="s">
        <v>37</v>
      </c>
      <c r="D85" s="63">
        <v>95.76</v>
      </c>
      <c r="E85" s="26" t="s">
        <v>51</v>
      </c>
    </row>
    <row r="86" spans="1:7" ht="38.25" customHeight="1" thickBot="1" x14ac:dyDescent="0.35">
      <c r="A86" s="44" t="s">
        <v>6</v>
      </c>
      <c r="B86" s="45"/>
      <c r="C86" s="46"/>
      <c r="D86" s="47">
        <f>D84+D85</f>
        <v>332.5</v>
      </c>
      <c r="E86" s="1"/>
    </row>
    <row r="87" spans="1:7" s="39" customFormat="1" ht="36.75" customHeight="1" thickBot="1" x14ac:dyDescent="0.35">
      <c r="A87" s="26" t="s">
        <v>54</v>
      </c>
      <c r="B87" s="70" t="s">
        <v>55</v>
      </c>
      <c r="C87" s="26" t="s">
        <v>39</v>
      </c>
      <c r="D87" s="63">
        <v>76.849999999999994</v>
      </c>
      <c r="E87" s="26" t="s">
        <v>51</v>
      </c>
      <c r="G87" s="40"/>
    </row>
    <row r="88" spans="1:7" s="39" customFormat="1" ht="36.75" customHeight="1" thickBot="1" x14ac:dyDescent="0.35">
      <c r="A88" s="26" t="s">
        <v>54</v>
      </c>
      <c r="B88" s="70" t="s">
        <v>55</v>
      </c>
      <c r="C88" s="26" t="s">
        <v>39</v>
      </c>
      <c r="D88" s="63">
        <v>31.8</v>
      </c>
      <c r="E88" s="26" t="s">
        <v>51</v>
      </c>
      <c r="G88" s="40"/>
    </row>
    <row r="89" spans="1:7" ht="36" customHeight="1" thickBot="1" x14ac:dyDescent="0.35">
      <c r="A89" s="52" t="s">
        <v>6</v>
      </c>
      <c r="B89" s="53"/>
      <c r="C89" s="54"/>
      <c r="D89" s="55">
        <f>D87+D88</f>
        <v>108.64999999999999</v>
      </c>
      <c r="E89" s="1"/>
    </row>
    <row r="90" spans="1:7" s="39" customFormat="1" ht="36" customHeight="1" thickBot="1" x14ac:dyDescent="0.35">
      <c r="A90" s="58" t="s">
        <v>42</v>
      </c>
      <c r="B90" s="61">
        <v>11469787133</v>
      </c>
      <c r="C90" s="26" t="s">
        <v>13</v>
      </c>
      <c r="D90" s="63">
        <v>87.1</v>
      </c>
      <c r="E90" s="27" t="s">
        <v>26</v>
      </c>
      <c r="G90" s="40"/>
    </row>
    <row r="91" spans="1:7" ht="36" customHeight="1" thickBot="1" x14ac:dyDescent="0.35">
      <c r="A91" s="28" t="s">
        <v>6</v>
      </c>
      <c r="B91" s="29"/>
      <c r="C91" s="30"/>
      <c r="D91" s="35">
        <v>87.1</v>
      </c>
      <c r="E91" s="26"/>
    </row>
    <row r="92" spans="1:7" s="39" customFormat="1" ht="36" customHeight="1" thickBot="1" x14ac:dyDescent="0.35">
      <c r="A92" s="58" t="s">
        <v>96</v>
      </c>
      <c r="B92" s="69" t="s">
        <v>95</v>
      </c>
      <c r="C92" s="26" t="s">
        <v>21</v>
      </c>
      <c r="D92" s="63">
        <v>82.95</v>
      </c>
      <c r="E92" s="27" t="s">
        <v>51</v>
      </c>
      <c r="G92" s="40"/>
    </row>
    <row r="93" spans="1:7" s="39" customFormat="1" ht="36" customHeight="1" thickBot="1" x14ac:dyDescent="0.35">
      <c r="A93" s="28" t="s">
        <v>6</v>
      </c>
      <c r="B93" s="29"/>
      <c r="C93" s="30"/>
      <c r="D93" s="35">
        <f>D92</f>
        <v>82.95</v>
      </c>
      <c r="E93" s="26"/>
      <c r="G93" s="40"/>
    </row>
    <row r="94" spans="1:7" s="39" customFormat="1" ht="36" customHeight="1" thickBot="1" x14ac:dyDescent="0.35">
      <c r="A94" s="58" t="s">
        <v>80</v>
      </c>
      <c r="B94" s="70" t="s">
        <v>94</v>
      </c>
      <c r="C94" s="26" t="s">
        <v>0</v>
      </c>
      <c r="D94" s="63">
        <v>262.5</v>
      </c>
      <c r="E94" s="27" t="s">
        <v>51</v>
      </c>
      <c r="G94" s="40"/>
    </row>
    <row r="95" spans="1:7" s="39" customFormat="1" ht="36" customHeight="1" thickBot="1" x14ac:dyDescent="0.35">
      <c r="A95" s="58" t="s">
        <v>80</v>
      </c>
      <c r="B95" s="70" t="s">
        <v>94</v>
      </c>
      <c r="C95" s="26" t="s">
        <v>0</v>
      </c>
      <c r="D95" s="63">
        <v>562.5</v>
      </c>
      <c r="E95" s="27" t="s">
        <v>51</v>
      </c>
      <c r="G95" s="40"/>
    </row>
    <row r="96" spans="1:7" s="39" customFormat="1" ht="36" customHeight="1" thickBot="1" x14ac:dyDescent="0.35">
      <c r="A96" s="58" t="s">
        <v>80</v>
      </c>
      <c r="B96" s="70" t="s">
        <v>94</v>
      </c>
      <c r="C96" s="26" t="s">
        <v>0</v>
      </c>
      <c r="D96" s="63">
        <v>387.5</v>
      </c>
      <c r="E96" s="27" t="s">
        <v>51</v>
      </c>
      <c r="G96" s="40"/>
    </row>
    <row r="97" spans="1:9" s="39" customFormat="1" ht="36" customHeight="1" thickBot="1" x14ac:dyDescent="0.35">
      <c r="A97" s="58" t="s">
        <v>80</v>
      </c>
      <c r="B97" s="70" t="s">
        <v>94</v>
      </c>
      <c r="C97" s="26" t="s">
        <v>0</v>
      </c>
      <c r="D97" s="63">
        <v>1230</v>
      </c>
      <c r="E97" s="27" t="s">
        <v>51</v>
      </c>
      <c r="G97" s="40"/>
    </row>
    <row r="98" spans="1:9" s="39" customFormat="1" ht="36" customHeight="1" thickBot="1" x14ac:dyDescent="0.35">
      <c r="A98" s="58" t="s">
        <v>80</v>
      </c>
      <c r="B98" s="70" t="s">
        <v>94</v>
      </c>
      <c r="C98" s="26" t="s">
        <v>0</v>
      </c>
      <c r="D98" s="63">
        <v>1350</v>
      </c>
      <c r="E98" s="27" t="s">
        <v>51</v>
      </c>
      <c r="G98" s="40"/>
    </row>
    <row r="99" spans="1:9" s="39" customFormat="1" ht="36" customHeight="1" thickBot="1" x14ac:dyDescent="0.35">
      <c r="A99" s="28" t="s">
        <v>6</v>
      </c>
      <c r="B99" s="29"/>
      <c r="C99" s="30"/>
      <c r="D99" s="35">
        <f>D94+D95+D96+D97+D98</f>
        <v>3792.5</v>
      </c>
      <c r="E99" s="26"/>
      <c r="G99" s="40"/>
    </row>
    <row r="100" spans="1:9" s="39" customFormat="1" ht="36" customHeight="1" thickBot="1" x14ac:dyDescent="0.35">
      <c r="A100" s="58" t="s">
        <v>69</v>
      </c>
      <c r="B100" s="69" t="s">
        <v>68</v>
      </c>
      <c r="C100" s="26" t="s">
        <v>0</v>
      </c>
      <c r="D100" s="63">
        <v>49.78</v>
      </c>
      <c r="E100" s="27" t="s">
        <v>51</v>
      </c>
      <c r="G100" s="40"/>
    </row>
    <row r="101" spans="1:9" s="39" customFormat="1" ht="36" customHeight="1" thickBot="1" x14ac:dyDescent="0.35">
      <c r="A101" s="58" t="s">
        <v>69</v>
      </c>
      <c r="B101" s="70" t="s">
        <v>68</v>
      </c>
      <c r="C101" s="26" t="s">
        <v>0</v>
      </c>
      <c r="D101" s="63">
        <v>49.78</v>
      </c>
      <c r="E101" s="27" t="s">
        <v>51</v>
      </c>
      <c r="G101" s="40"/>
    </row>
    <row r="102" spans="1:9" s="39" customFormat="1" ht="36" customHeight="1" thickBot="1" x14ac:dyDescent="0.35">
      <c r="A102" s="28" t="s">
        <v>6</v>
      </c>
      <c r="B102" s="29"/>
      <c r="C102" s="30"/>
      <c r="D102" s="35">
        <f>D100+D101</f>
        <v>99.56</v>
      </c>
      <c r="E102" s="26"/>
      <c r="G102" s="40"/>
    </row>
    <row r="103" spans="1:9" s="39" customFormat="1" ht="36" customHeight="1" thickBot="1" x14ac:dyDescent="0.35">
      <c r="A103" s="58" t="s">
        <v>84</v>
      </c>
      <c r="B103" s="69" t="s">
        <v>93</v>
      </c>
      <c r="C103" s="26" t="s">
        <v>0</v>
      </c>
      <c r="D103" s="63">
        <v>170</v>
      </c>
      <c r="E103" s="27" t="s">
        <v>51</v>
      </c>
    </row>
    <row r="104" spans="1:9" s="39" customFormat="1" ht="36" customHeight="1" thickBot="1" x14ac:dyDescent="0.35">
      <c r="A104" s="28" t="s">
        <v>6</v>
      </c>
      <c r="B104" s="43"/>
      <c r="C104" s="30"/>
      <c r="D104" s="35">
        <f>D103</f>
        <v>170</v>
      </c>
      <c r="E104" s="26"/>
    </row>
    <row r="105" spans="1:9" s="39" customFormat="1" ht="36" customHeight="1" thickBot="1" x14ac:dyDescent="0.35">
      <c r="A105" s="58" t="s">
        <v>32</v>
      </c>
      <c r="B105" s="61">
        <v>85821130368</v>
      </c>
      <c r="C105" s="26" t="s">
        <v>21</v>
      </c>
      <c r="D105" s="63">
        <v>10.29</v>
      </c>
      <c r="E105" s="27" t="s">
        <v>82</v>
      </c>
      <c r="G105" s="40"/>
    </row>
    <row r="106" spans="1:9" s="39" customFormat="1" ht="36" customHeight="1" thickBot="1" x14ac:dyDescent="0.35">
      <c r="A106" s="28" t="s">
        <v>6</v>
      </c>
      <c r="B106" s="29"/>
      <c r="C106" s="30"/>
      <c r="D106" s="35">
        <f>D105</f>
        <v>10.29</v>
      </c>
      <c r="E106" s="26"/>
    </row>
    <row r="107" spans="1:9" s="39" customFormat="1" ht="36" customHeight="1" thickBot="1" x14ac:dyDescent="0.35">
      <c r="A107" s="58" t="s">
        <v>81</v>
      </c>
      <c r="B107" s="61">
        <v>97481679261</v>
      </c>
      <c r="C107" s="26" t="s">
        <v>0</v>
      </c>
      <c r="D107" s="63">
        <v>120</v>
      </c>
      <c r="E107" s="27" t="s">
        <v>82</v>
      </c>
      <c r="G107" s="40"/>
    </row>
    <row r="108" spans="1:9" s="39" customFormat="1" ht="36" customHeight="1" thickBot="1" x14ac:dyDescent="0.35">
      <c r="A108" s="28" t="s">
        <v>6</v>
      </c>
      <c r="B108" s="29"/>
      <c r="C108" s="30"/>
      <c r="D108" s="35">
        <v>120</v>
      </c>
      <c r="E108" s="26"/>
    </row>
    <row r="109" spans="1:9" s="39" customFormat="1" ht="36" customHeight="1" thickBot="1" x14ac:dyDescent="0.35">
      <c r="A109" s="66" t="s">
        <v>88</v>
      </c>
      <c r="B109" s="69" t="s">
        <v>90</v>
      </c>
      <c r="C109" s="26" t="s">
        <v>37</v>
      </c>
      <c r="D109" s="63">
        <v>24959.31</v>
      </c>
      <c r="E109" s="27" t="s">
        <v>87</v>
      </c>
      <c r="G109" s="40"/>
    </row>
    <row r="110" spans="1:9" s="39" customFormat="1" ht="36" customHeight="1" thickBot="1" x14ac:dyDescent="0.35">
      <c r="A110" s="28" t="s">
        <v>6</v>
      </c>
      <c r="B110" s="29"/>
      <c r="C110" s="30"/>
      <c r="D110" s="35">
        <f>D109</f>
        <v>24959.31</v>
      </c>
      <c r="E110" s="26"/>
      <c r="G110" s="40"/>
    </row>
    <row r="111" spans="1:9" s="39" customFormat="1" ht="36" customHeight="1" thickBot="1" x14ac:dyDescent="0.35">
      <c r="A111" s="15" t="s">
        <v>71</v>
      </c>
      <c r="B111" s="16"/>
      <c r="C111" s="16"/>
      <c r="D111" s="78">
        <f>D11+D14+D17+D22+D25+D27+D29+D31+D36+D38+D41+D43+D45+D48+D52+D54+D56+D59+D62+D64+D68+D70+D72+D74+D76+D80+D83+D86+D89+D91+D99+D102+D104+D106+D108+D110+D93</f>
        <v>52948.200000000004</v>
      </c>
      <c r="E111" s="79"/>
      <c r="F111" s="40"/>
      <c r="G111" s="40"/>
      <c r="H111" s="40"/>
      <c r="I111" s="40"/>
    </row>
    <row r="112" spans="1:9" ht="36" customHeight="1" x14ac:dyDescent="0.3">
      <c r="G112" s="33"/>
      <c r="H112" s="33"/>
    </row>
    <row r="113" spans="4:9" s="50" customFormat="1" ht="36" customHeight="1" x14ac:dyDescent="0.3">
      <c r="D113" s="50" t="s">
        <v>17</v>
      </c>
      <c r="F113" s="51"/>
      <c r="G113" s="51"/>
      <c r="H113" s="51"/>
      <c r="I113" s="51"/>
    </row>
    <row r="114" spans="4:9" x14ac:dyDescent="0.3">
      <c r="G114" s="33"/>
    </row>
    <row r="115" spans="4:9" x14ac:dyDescent="0.3">
      <c r="G115" s="33"/>
    </row>
    <row r="116" spans="4:9" x14ac:dyDescent="0.3">
      <c r="F116" s="33"/>
      <c r="H116" s="33"/>
    </row>
    <row r="117" spans="4:9" x14ac:dyDescent="0.3">
      <c r="F117" s="33"/>
      <c r="G117" s="33"/>
    </row>
    <row r="118" spans="4:9" x14ac:dyDescent="0.3">
      <c r="F118" s="33"/>
      <c r="G118" s="33"/>
    </row>
    <row r="121" spans="4:9" x14ac:dyDescent="0.3">
      <c r="G121" s="33"/>
    </row>
    <row r="123" spans="4:9" x14ac:dyDescent="0.3">
      <c r="G123" s="33"/>
    </row>
    <row r="124" spans="4:9" x14ac:dyDescent="0.3">
      <c r="E124" s="33"/>
    </row>
    <row r="125" spans="4:9" x14ac:dyDescent="0.3">
      <c r="F125" s="33"/>
      <c r="G125" s="33"/>
    </row>
    <row r="128" spans="4:9" x14ac:dyDescent="0.3">
      <c r="D128" s="37"/>
    </row>
    <row r="130" spans="4:4" x14ac:dyDescent="0.3">
      <c r="D130" s="37"/>
    </row>
  </sheetData>
  <mergeCells count="2">
    <mergeCell ref="A7:E7"/>
    <mergeCell ref="D111:E111"/>
  </mergeCells>
  <phoneticPr fontId="6" type="noConversion"/>
  <pageMargins left="0.7" right="0.7" top="0.75" bottom="0.75" header="0.3" footer="0.3"/>
  <pageSetup paperSize="9" orientation="portrait" r:id="rId1"/>
  <ignoredErrors>
    <ignoredError sqref="B87:B88 B65:B67 B69 B100:B101 B28 B92 B94:B98 B63 B103 B10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3"/>
  <sheetViews>
    <sheetView topLeftCell="B10" workbookViewId="0">
      <selection activeCell="C12" sqref="C12"/>
    </sheetView>
  </sheetViews>
  <sheetFormatPr defaultColWidth="16.5546875" defaultRowHeight="14.4" x14ac:dyDescent="0.3"/>
  <cols>
    <col min="1" max="1" width="21.33203125" hidden="1" customWidth="1"/>
    <col min="2" max="2" width="50.5546875" customWidth="1"/>
    <col min="3" max="3" width="43.6640625" customWidth="1"/>
  </cols>
  <sheetData>
    <row r="1" spans="1:7" ht="15" thickBot="1" x14ac:dyDescent="0.35"/>
    <row r="2" spans="1:7" s="4" customFormat="1" ht="18.75" customHeight="1" thickBot="1" x14ac:dyDescent="0.35">
      <c r="A2" s="18"/>
      <c r="B2" s="82" t="s">
        <v>14</v>
      </c>
      <c r="C2" s="82"/>
    </row>
    <row r="3" spans="1:7" s="4" customFormat="1" ht="18.75" customHeight="1" thickBot="1" x14ac:dyDescent="0.35">
      <c r="A3" s="18"/>
      <c r="B3" s="19" t="s">
        <v>15</v>
      </c>
      <c r="C3" s="19"/>
    </row>
    <row r="4" spans="1:7" s="4" customFormat="1" ht="18.75" customHeight="1" thickBot="1" x14ac:dyDescent="0.35">
      <c r="A4" s="18"/>
      <c r="B4" s="19" t="s">
        <v>16</v>
      </c>
      <c r="C4" s="19"/>
    </row>
    <row r="5" spans="1:7" ht="18.75" customHeight="1" thickBot="1" x14ac:dyDescent="0.35">
      <c r="A5" s="20"/>
      <c r="B5" s="83"/>
      <c r="C5" s="83"/>
    </row>
    <row r="6" spans="1:7" s="9" customFormat="1" ht="41.25" customHeight="1" thickBot="1" x14ac:dyDescent="0.35">
      <c r="A6" s="21"/>
      <c r="B6" s="80" t="s">
        <v>70</v>
      </c>
      <c r="C6" s="81"/>
    </row>
    <row r="7" spans="1:7" s="4" customFormat="1" ht="45.75" customHeight="1" thickBot="1" x14ac:dyDescent="0.35">
      <c r="A7" s="10" t="s">
        <v>8</v>
      </c>
      <c r="B7" s="22" t="s">
        <v>7</v>
      </c>
      <c r="C7" s="23" t="s">
        <v>5</v>
      </c>
      <c r="E7" s="41"/>
    </row>
    <row r="8" spans="1:7" ht="36" customHeight="1" thickBot="1" x14ac:dyDescent="0.35">
      <c r="A8" s="3" t="s">
        <v>9</v>
      </c>
      <c r="B8" s="42">
        <f>9094.24+22929.6+181809.08+137.52</f>
        <v>213970.43999999997</v>
      </c>
      <c r="C8" s="12" t="s">
        <v>23</v>
      </c>
      <c r="E8" s="33"/>
    </row>
    <row r="9" spans="1:7" s="39" customFormat="1" ht="36" customHeight="1" thickBot="1" x14ac:dyDescent="0.35">
      <c r="A9" s="26"/>
      <c r="B9" s="42">
        <f>1500.55+3783.37+29644.12+22.69</f>
        <v>34950.730000000003</v>
      </c>
      <c r="C9" s="57" t="s">
        <v>11</v>
      </c>
      <c r="E9" s="40"/>
      <c r="G9" s="40"/>
    </row>
    <row r="10" spans="1:7" s="39" customFormat="1" ht="36" customHeight="1" thickBot="1" x14ac:dyDescent="0.35">
      <c r="A10" s="26"/>
      <c r="B10" s="42">
        <f>1200+6300</f>
        <v>7500</v>
      </c>
      <c r="C10" s="57" t="s">
        <v>60</v>
      </c>
      <c r="E10" s="40"/>
    </row>
    <row r="11" spans="1:7" s="39" customFormat="1" ht="36" customHeight="1" thickBot="1" x14ac:dyDescent="0.35">
      <c r="A11" s="26"/>
      <c r="B11" s="42">
        <f>44.89+180</f>
        <v>224.89</v>
      </c>
      <c r="C11" s="57" t="s">
        <v>47</v>
      </c>
      <c r="E11" s="40"/>
    </row>
    <row r="12" spans="1:7" s="39" customFormat="1" ht="36" customHeight="1" thickBot="1" x14ac:dyDescent="0.35">
      <c r="A12" s="26"/>
      <c r="B12" s="42">
        <f>176.84+1079.1+3950.1</f>
        <v>5206.04</v>
      </c>
      <c r="C12" s="57" t="s">
        <v>12</v>
      </c>
    </row>
    <row r="13" spans="1:7" s="39" customFormat="1" ht="36" customHeight="1" thickBot="1" x14ac:dyDescent="0.35">
      <c r="A13" s="58"/>
      <c r="B13" s="59">
        <v>630</v>
      </c>
      <c r="C13" s="60" t="s">
        <v>24</v>
      </c>
      <c r="E13" s="40"/>
      <c r="F13" s="40"/>
    </row>
    <row r="14" spans="1:7" s="39" customFormat="1" ht="36" customHeight="1" thickBot="1" x14ac:dyDescent="0.35">
      <c r="A14" s="58"/>
      <c r="B14" s="59">
        <v>418.66</v>
      </c>
      <c r="C14" s="60" t="s">
        <v>100</v>
      </c>
      <c r="E14" s="40"/>
      <c r="F14" s="40"/>
    </row>
    <row r="15" spans="1:7" ht="36" customHeight="1" thickBot="1" x14ac:dyDescent="0.35">
      <c r="A15" s="2"/>
      <c r="B15" s="31">
        <f>B8+B9+B10+B11+B12+B13+B14</f>
        <v>262900.75999999995</v>
      </c>
      <c r="C15" s="17" t="s">
        <v>72</v>
      </c>
      <c r="E15" s="33"/>
    </row>
    <row r="16" spans="1:7" ht="36" customHeight="1" thickBot="1" x14ac:dyDescent="0.35">
      <c r="A16" s="11" t="s">
        <v>10</v>
      </c>
      <c r="E16" s="33"/>
      <c r="F16" s="33"/>
    </row>
    <row r="17" spans="3:6" x14ac:dyDescent="0.3">
      <c r="C17" t="s">
        <v>17</v>
      </c>
      <c r="F17" s="33"/>
    </row>
    <row r="19" spans="3:6" x14ac:dyDescent="0.3">
      <c r="E19" s="33"/>
      <c r="F19" s="33"/>
    </row>
    <row r="53" spans="4:4" x14ac:dyDescent="0.3">
      <c r="D53" t="e">
        <f>'Kategorija 2'!E=D52+D50+D48+D46+D44+D42+D40+D38+D34+D32+D36+D30+D27+D25+D22+D20+D15+D13+D12</f>
        <v>#NAME?</v>
      </c>
    </row>
  </sheetData>
  <mergeCells count="3">
    <mergeCell ref="B6:C6"/>
    <mergeCell ref="B2:C2"/>
    <mergeCell ref="B5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Admin</cp:lastModifiedBy>
  <cp:lastPrinted>2024-03-11T11:15:15Z</cp:lastPrinted>
  <dcterms:created xsi:type="dcterms:W3CDTF">2024-02-15T07:48:27Z</dcterms:created>
  <dcterms:modified xsi:type="dcterms:W3CDTF">2026-07-30T13:37:29Z</dcterms:modified>
</cp:coreProperties>
</file>