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uana\Desktop\Škola\TRANSPARENTNOST\2026\"/>
    </mc:Choice>
  </mc:AlternateContent>
  <xr:revisionPtr revIDLastSave="0" documentId="13_ncr:1_{960C846B-8A1F-4A8B-89B4-35BE996542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" r:id="rId1"/>
    <sheet name="Kategorij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9" i="1" l="1"/>
  <c r="D42" i="1"/>
  <c r="D34" i="1"/>
  <c r="D73" i="1" s="1"/>
  <c r="B14" i="2"/>
  <c r="D70" i="1"/>
  <c r="D14" i="1"/>
  <c r="D36" i="1"/>
  <c r="D31" i="1"/>
  <c r="B9" i="2"/>
  <c r="B12" i="2"/>
  <c r="B8" i="2"/>
  <c r="D72" i="1" l="1"/>
  <c r="D24" i="1"/>
  <c r="D26" i="1"/>
  <c r="D29" i="1" s="1"/>
  <c r="D61" i="1"/>
  <c r="D53" i="1"/>
  <c r="D22" i="1"/>
  <c r="D20" i="1" l="1"/>
  <c r="D46" i="1" l="1"/>
  <c r="D52" i="2" l="1"/>
</calcChain>
</file>

<file path=xl/sharedStrings.xml><?xml version="1.0" encoding="utf-8"?>
<sst xmlns="http://schemas.openxmlformats.org/spreadsheetml/2006/main" count="176" uniqueCount="81">
  <si>
    <t>Zadar</t>
  </si>
  <si>
    <t>NAZIV PRIMATELJA</t>
  </si>
  <si>
    <t>OIB PRIMATELJA</t>
  </si>
  <si>
    <t>SJEDIŠTE PRIMATELJA</t>
  </si>
  <si>
    <t>NAČIN OBJAVE ISPLAČENOG IZNOSA</t>
  </si>
  <si>
    <t>Vrsta rashoda i izdatka</t>
  </si>
  <si>
    <t>UKUPNO :</t>
  </si>
  <si>
    <t>Način objave isplaćenog iznosa</t>
  </si>
  <si>
    <t>Obveznik-isplatitelj</t>
  </si>
  <si>
    <t>Ministarstvo</t>
  </si>
  <si>
    <t>UKUPNO:</t>
  </si>
  <si>
    <t>3132-Doprinosi za obvezno zdravstveno osiguranje</t>
  </si>
  <si>
    <t>3212-Naknade za prijevoz, za rad na terenu i odvojeni život</t>
  </si>
  <si>
    <t>Zagreb</t>
  </si>
  <si>
    <t>OŠ ZADARSKI OTOCI-ZADAR</t>
  </si>
  <si>
    <t>Trg Damira Tomljanovića Gavrana 2 23000 Zadar</t>
  </si>
  <si>
    <t>OIB 31690679863</t>
  </si>
  <si>
    <t>Odgovorna osoba: Davor Barić, dipl.ing.</t>
  </si>
  <si>
    <t>Premium plus d.o.o</t>
  </si>
  <si>
    <t>3234-Komunalne usluge</t>
  </si>
  <si>
    <t>Hrvatski Telekom d.d.</t>
  </si>
  <si>
    <t xml:space="preserve">Zagreb </t>
  </si>
  <si>
    <t xml:space="preserve">3231- Usluge telefona, pošte i prijevoza </t>
  </si>
  <si>
    <t>3111-Bruto plaće za redovan rad (ukupni iznos bez bolovanja na teret HZZO-a)</t>
  </si>
  <si>
    <t>3295-Pristojbe i naknade</t>
  </si>
  <si>
    <t>Vodovod  d.o.o.</t>
  </si>
  <si>
    <t>3239-Ostale usluge</t>
  </si>
  <si>
    <t>HEP-OPSKRBA D.O.O.</t>
  </si>
  <si>
    <t>3223- Energija</t>
  </si>
  <si>
    <t xml:space="preserve">Hrvatska pošta d.d. </t>
  </si>
  <si>
    <t>87311810356.</t>
  </si>
  <si>
    <t>Velika Gorica</t>
  </si>
  <si>
    <t>Financijska agencija d.o.o.</t>
  </si>
  <si>
    <t>3221-Uredski materijal i ostali materijalni rashodi</t>
  </si>
  <si>
    <t>3238-Računalne usluge</t>
  </si>
  <si>
    <t>Opti print adria d.o.o.</t>
  </si>
  <si>
    <t>Optimus Lab d.o.o.</t>
  </si>
  <si>
    <t xml:space="preserve">Čakovec </t>
  </si>
  <si>
    <t>71981294715</t>
  </si>
  <si>
    <t>3222-Materijal i sirovine</t>
  </si>
  <si>
    <t xml:space="preserve">3211- Službena putovanja </t>
  </si>
  <si>
    <t xml:space="preserve">Inovativni Zadar d.o.o. </t>
  </si>
  <si>
    <t xml:space="preserve">3239-Ostale usluge </t>
  </si>
  <si>
    <t>HEP-ELEKTRA D.O.O.</t>
  </si>
  <si>
    <t>Mikeli trade d.o.o.</t>
  </si>
  <si>
    <t xml:space="preserve">3121-Ostali rashodi za zaposlene </t>
  </si>
  <si>
    <t>3321- Uredski materijal i ostali materijalni rashodi</t>
  </si>
  <si>
    <t>73660371074</t>
  </si>
  <si>
    <t>Sesvete</t>
  </si>
  <si>
    <t>36978292106</t>
  </si>
  <si>
    <t>Javna vatrogasna postrojba Zadar</t>
  </si>
  <si>
    <t>Pevex d.d.</t>
  </si>
  <si>
    <t>Čistoća  d.o.o.</t>
  </si>
  <si>
    <t>3299-Ostali nespomenuti rashodi poslovanja</t>
  </si>
  <si>
    <t>INFORMACIJE O TROŠENJU SREDSTAVA ZA RUJAN  2026.</t>
  </si>
  <si>
    <t>UKUPNO ZA RUJAN 2026.</t>
  </si>
  <si>
    <t>INFORMACIJE O TROŠENJU SREDSTAVA ZA RUJAN 2026.</t>
  </si>
  <si>
    <t>Ukupno za rujan 2026.</t>
  </si>
  <si>
    <t>O-K-TEH D.O.O.</t>
  </si>
  <si>
    <t>3294-Članarine</t>
  </si>
  <si>
    <t>Pastor servis d.o.o.</t>
  </si>
  <si>
    <t>O.M.Suport d.o.o.</t>
  </si>
  <si>
    <t>Vodotermika d.o.o.</t>
  </si>
  <si>
    <t>Vindija d.d.</t>
  </si>
  <si>
    <t>Alfa atest inspect d.o.o.</t>
  </si>
  <si>
    <t>Rijeka</t>
  </si>
  <si>
    <t>Plodine d.d.</t>
  </si>
  <si>
    <t>4221-Uredska oprema i namještaj</t>
  </si>
  <si>
    <t>Spectrum d.o.o.</t>
  </si>
  <si>
    <t>3237- Intelektualne i osobne usluge</t>
  </si>
  <si>
    <t xml:space="preserve">Hrvatska zajednica osnovnih škola </t>
  </si>
  <si>
    <t>37322381288</t>
  </si>
  <si>
    <t>59793321936</t>
  </si>
  <si>
    <t>95625464425</t>
  </si>
  <si>
    <t>78661516143</t>
  </si>
  <si>
    <t xml:space="preserve"> 05931274546</t>
  </si>
  <si>
    <t>Dezinsekcija Puntamika d.o.o.</t>
  </si>
  <si>
    <t>PA-GO ZADAR  vl.Klarica Gordana</t>
  </si>
  <si>
    <t>Varaždin</t>
  </si>
  <si>
    <t>METRO Cash &amp; Carry d.o.o.</t>
  </si>
  <si>
    <t>AUTO KLJUČ, obrt za kopiranje ključeva, fotokopiranje i oštrenje, vl. Samira Kulenović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</si>
</sst>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Font="1" applyBorder="1"/>
    <xf numFmtId="0" fontId="1" fillId="0" borderId="1" xfId="0" applyFont="1" applyBorder="1"/>
    <xf numFmtId="0" fontId="4" fillId="0" borderId="0" xfId="0" applyFont="1"/>
    <xf numFmtId="0" fontId="2" fillId="0" borderId="5" xfId="0" applyFont="1" applyBorder="1"/>
    <xf numFmtId="0" fontId="2" fillId="0" borderId="0" xfId="0" applyFont="1" applyBorder="1"/>
    <xf numFmtId="0" fontId="4" fillId="0" borderId="0" xfId="0" applyFont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/>
    <xf numFmtId="0" fontId="1" fillId="3" borderId="1" xfId="0" applyFont="1" applyFill="1" applyBorder="1"/>
    <xf numFmtId="0" fontId="0" fillId="2" borderId="1" xfId="0" applyFill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/>
    <xf numFmtId="0" fontId="1" fillId="5" borderId="2" xfId="0" applyFont="1" applyFill="1" applyBorder="1" applyAlignment="1"/>
    <xf numFmtId="0" fontId="1" fillId="5" borderId="3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4" fillId="0" borderId="2" xfId="0" applyFont="1" applyBorder="1"/>
    <xf numFmtId="0" fontId="2" fillId="0" borderId="0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vertical="center" wrapText="1"/>
    </xf>
    <xf numFmtId="164" fontId="2" fillId="4" borderId="6" xfId="0" applyNumberFormat="1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0" fillId="0" borderId="0" xfId="0" applyBorder="1"/>
    <xf numFmtId="0" fontId="0" fillId="0" borderId="5" xfId="0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4" fontId="1" fillId="4" borderId="1" xfId="0" applyNumberFormat="1" applyFont="1" applyFill="1" applyBorder="1"/>
    <xf numFmtId="0" fontId="0" fillId="0" borderId="0" xfId="0" applyBorder="1" applyAlignment="1">
      <alignment horizontal="center"/>
    </xf>
    <xf numFmtId="4" fontId="0" fillId="0" borderId="0" xfId="0" applyNumberFormat="1"/>
    <xf numFmtId="0" fontId="4" fillId="0" borderId="0" xfId="0" applyFon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ill="1"/>
    <xf numFmtId="4" fontId="0" fillId="0" borderId="0" xfId="0" applyNumberFormat="1" applyFill="1"/>
    <xf numFmtId="4" fontId="4" fillId="0" borderId="0" xfId="0" applyNumberFormat="1" applyFont="1"/>
    <xf numFmtId="164" fontId="0" fillId="0" borderId="1" xfId="0" applyNumberFormat="1" applyFill="1" applyBorder="1"/>
    <xf numFmtId="0" fontId="0" fillId="4" borderId="9" xfId="0" applyFill="1" applyBorder="1" applyAlignment="1">
      <alignment horizontal="center"/>
    </xf>
    <xf numFmtId="0" fontId="1" fillId="6" borderId="1" xfId="0" applyFont="1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164" fontId="0" fillId="6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4" fontId="0" fillId="0" borderId="0" xfId="0" applyNumberFormat="1" applyFont="1" applyFill="1"/>
    <xf numFmtId="0" fontId="0" fillId="0" borderId="0" xfId="0" applyAlignment="1"/>
    <xf numFmtId="4" fontId="0" fillId="0" borderId="0" xfId="0" applyNumberFormat="1" applyAlignment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/>
    <xf numFmtId="164" fontId="5" fillId="0" borderId="1" xfId="0" applyNumberFormat="1" applyFont="1" applyFill="1" applyBorder="1"/>
    <xf numFmtId="0" fontId="5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2" xfId="0" applyFont="1" applyFill="1" applyBorder="1"/>
    <xf numFmtId="0" fontId="0" fillId="0" borderId="4" xfId="0" applyFill="1" applyBorder="1"/>
    <xf numFmtId="0" fontId="5" fillId="0" borderId="1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1" fillId="5" borderId="3" xfId="0" applyNumberFormat="1" applyFont="1" applyFill="1" applyBorder="1" applyAlignment="1">
      <alignment horizontal="center" wrapText="1"/>
    </xf>
    <xf numFmtId="4" fontId="1" fillId="5" borderId="4" xfId="0" applyNumberFormat="1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49" fontId="0" fillId="0" borderId="1" xfId="0" applyNumberFormat="1" applyFill="1" applyBorder="1" applyAlignment="1">
      <alignment horizontal="center" wrapText="1"/>
    </xf>
    <xf numFmtId="49" fontId="0" fillId="0" borderId="10" xfId="0" applyNumberForma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92"/>
  <sheetViews>
    <sheetView tabSelected="1" zoomScaleNormal="100" workbookViewId="0">
      <selection activeCell="C68" sqref="C68"/>
    </sheetView>
  </sheetViews>
  <sheetFormatPr defaultColWidth="16.5703125" defaultRowHeight="15" x14ac:dyDescent="0.25"/>
  <cols>
    <col min="1" max="1" width="35.85546875" customWidth="1"/>
    <col min="2" max="3" width="16.5703125" customWidth="1"/>
    <col min="4" max="4" width="16.5703125" style="35" customWidth="1"/>
    <col min="5" max="5" width="22.85546875" customWidth="1"/>
  </cols>
  <sheetData>
    <row r="3" spans="1:7" s="3" customFormat="1" ht="18.75" customHeight="1" x14ac:dyDescent="0.25">
      <c r="A3" s="4" t="s">
        <v>14</v>
      </c>
      <c r="B3" s="5"/>
      <c r="C3" s="5"/>
      <c r="D3" s="33"/>
      <c r="E3" s="6"/>
    </row>
    <row r="4" spans="1:7" s="3" customFormat="1" ht="18.75" customHeight="1" x14ac:dyDescent="0.25">
      <c r="A4" s="4" t="s">
        <v>15</v>
      </c>
      <c r="B4" s="5"/>
      <c r="C4" s="5"/>
      <c r="D4" s="33"/>
      <c r="E4" s="6"/>
    </row>
    <row r="5" spans="1:7" s="3" customFormat="1" ht="18.75" customHeight="1" x14ac:dyDescent="0.25">
      <c r="A5" s="4" t="s">
        <v>16</v>
      </c>
      <c r="B5" s="5"/>
      <c r="C5" s="5"/>
      <c r="D5" s="33"/>
      <c r="E5" s="6"/>
    </row>
    <row r="6" spans="1:7" ht="15.75" thickBot="1" x14ac:dyDescent="0.3">
      <c r="A6" s="24"/>
      <c r="B6" s="23"/>
      <c r="C6" s="23"/>
      <c r="D6" s="31"/>
      <c r="E6" s="23"/>
    </row>
    <row r="7" spans="1:7" s="7" customFormat="1" ht="27.75" customHeight="1" thickBot="1" x14ac:dyDescent="0.3">
      <c r="A7" s="68" t="s">
        <v>54</v>
      </c>
      <c r="B7" s="69"/>
      <c r="C7" s="69"/>
      <c r="D7" s="69"/>
      <c r="E7" s="70"/>
    </row>
    <row r="8" spans="1:7" s="3" customFormat="1" ht="45.75" customHeight="1" thickBot="1" x14ac:dyDescent="0.3">
      <c r="A8" s="13" t="s">
        <v>1</v>
      </c>
      <c r="B8" s="12" t="s">
        <v>2</v>
      </c>
      <c r="C8" s="12" t="s">
        <v>3</v>
      </c>
      <c r="D8" s="12" t="s">
        <v>4</v>
      </c>
      <c r="E8" s="12" t="s">
        <v>5</v>
      </c>
    </row>
    <row r="9" spans="1:7" s="38" customFormat="1" ht="36" customHeight="1" thickBot="1" x14ac:dyDescent="0.3">
      <c r="A9" s="52" t="s">
        <v>18</v>
      </c>
      <c r="B9" s="55">
        <v>47612356838</v>
      </c>
      <c r="C9" s="56" t="s">
        <v>0</v>
      </c>
      <c r="D9" s="57">
        <v>310</v>
      </c>
      <c r="E9" s="26" t="s">
        <v>33</v>
      </c>
      <c r="G9" s="39"/>
    </row>
    <row r="10" spans="1:7" s="38" customFormat="1" ht="36" customHeight="1" thickBot="1" x14ac:dyDescent="0.3">
      <c r="A10" s="52" t="s">
        <v>18</v>
      </c>
      <c r="B10" s="55">
        <v>47612356838</v>
      </c>
      <c r="C10" s="56" t="s">
        <v>0</v>
      </c>
      <c r="D10" s="57">
        <v>877.94</v>
      </c>
      <c r="E10" s="26" t="s">
        <v>33</v>
      </c>
      <c r="G10" s="39"/>
    </row>
    <row r="11" spans="1:7" s="38" customFormat="1" ht="36" customHeight="1" thickBot="1" x14ac:dyDescent="0.3">
      <c r="A11" s="52" t="s">
        <v>18</v>
      </c>
      <c r="B11" s="55">
        <v>47612356838</v>
      </c>
      <c r="C11" s="56" t="s">
        <v>0</v>
      </c>
      <c r="D11" s="57">
        <v>891.26</v>
      </c>
      <c r="E11" s="26" t="s">
        <v>33</v>
      </c>
      <c r="G11" s="39"/>
    </row>
    <row r="12" spans="1:7" s="38" customFormat="1" ht="36" customHeight="1" thickBot="1" x14ac:dyDescent="0.3">
      <c r="A12" s="52" t="s">
        <v>18</v>
      </c>
      <c r="B12" s="55">
        <v>47612356838</v>
      </c>
      <c r="C12" s="56" t="s">
        <v>0</v>
      </c>
      <c r="D12" s="57">
        <v>393.75</v>
      </c>
      <c r="E12" s="26" t="s">
        <v>67</v>
      </c>
      <c r="G12" s="39"/>
    </row>
    <row r="13" spans="1:7" s="38" customFormat="1" ht="36" customHeight="1" thickBot="1" x14ac:dyDescent="0.3">
      <c r="A13" s="52" t="s">
        <v>18</v>
      </c>
      <c r="B13" s="55">
        <v>47612356838</v>
      </c>
      <c r="C13" s="56" t="s">
        <v>0</v>
      </c>
      <c r="D13" s="57">
        <v>906.25</v>
      </c>
      <c r="E13" s="26" t="s">
        <v>67</v>
      </c>
      <c r="G13" s="39"/>
    </row>
    <row r="14" spans="1:7" s="38" customFormat="1" ht="36" customHeight="1" thickBot="1" x14ac:dyDescent="0.3">
      <c r="A14" s="27" t="s">
        <v>6</v>
      </c>
      <c r="B14" s="28"/>
      <c r="C14" s="29"/>
      <c r="D14" s="34">
        <f>D9+D10+D11+D12+D13</f>
        <v>3379.2</v>
      </c>
      <c r="E14" s="25"/>
      <c r="G14" s="39"/>
    </row>
    <row r="15" spans="1:7" s="37" customFormat="1" ht="32.25" customHeight="1" thickBot="1" x14ac:dyDescent="0.3">
      <c r="A15" s="52" t="s">
        <v>68</v>
      </c>
      <c r="B15" s="58">
        <v>77704453919</v>
      </c>
      <c r="C15" s="52" t="s">
        <v>0</v>
      </c>
      <c r="D15" s="59">
        <v>90.73</v>
      </c>
      <c r="E15" s="60" t="s">
        <v>33</v>
      </c>
      <c r="G15" s="48"/>
    </row>
    <row r="16" spans="1:7" ht="36" customHeight="1" thickBot="1" x14ac:dyDescent="0.3">
      <c r="A16" s="27" t="s">
        <v>6</v>
      </c>
      <c r="B16" s="28"/>
      <c r="C16" s="29"/>
      <c r="D16" s="34">
        <v>90.73</v>
      </c>
      <c r="E16" s="25"/>
      <c r="G16" s="32"/>
    </row>
    <row r="17" spans="1:7" s="37" customFormat="1" ht="32.25" customHeight="1" thickBot="1" x14ac:dyDescent="0.3">
      <c r="A17" s="52" t="s">
        <v>44</v>
      </c>
      <c r="B17" s="58">
        <v>77192952415</v>
      </c>
      <c r="C17" s="52" t="s">
        <v>0</v>
      </c>
      <c r="D17" s="59">
        <v>12.45</v>
      </c>
      <c r="E17" s="60" t="s">
        <v>33</v>
      </c>
      <c r="G17" s="48"/>
    </row>
    <row r="18" spans="1:7" ht="36" customHeight="1" thickBot="1" x14ac:dyDescent="0.3">
      <c r="A18" s="27" t="s">
        <v>6</v>
      </c>
      <c r="B18" s="28"/>
      <c r="C18" s="29"/>
      <c r="D18" s="34">
        <v>12.45</v>
      </c>
      <c r="E18" s="25"/>
      <c r="G18" s="32"/>
    </row>
    <row r="19" spans="1:7" s="37" customFormat="1" ht="52.5" customHeight="1" thickBot="1" x14ac:dyDescent="0.3">
      <c r="A19" s="60" t="s">
        <v>80</v>
      </c>
      <c r="B19" s="58">
        <v>77852558421</v>
      </c>
      <c r="C19" s="52" t="s">
        <v>0</v>
      </c>
      <c r="D19" s="59">
        <v>24</v>
      </c>
      <c r="E19" s="60" t="s">
        <v>46</v>
      </c>
      <c r="G19" s="48"/>
    </row>
    <row r="20" spans="1:7" s="38" customFormat="1" ht="36" customHeight="1" thickBot="1" x14ac:dyDescent="0.3">
      <c r="A20" s="27" t="s">
        <v>6</v>
      </c>
      <c r="B20" s="28"/>
      <c r="C20" s="29"/>
      <c r="D20" s="34">
        <f>D19</f>
        <v>24</v>
      </c>
      <c r="E20" s="25"/>
      <c r="G20" s="39"/>
    </row>
    <row r="21" spans="1:7" s="37" customFormat="1" ht="29.25" customHeight="1" thickBot="1" x14ac:dyDescent="0.3">
      <c r="A21" s="52" t="s">
        <v>51</v>
      </c>
      <c r="B21" s="61" t="s">
        <v>47</v>
      </c>
      <c r="C21" s="52" t="s">
        <v>48</v>
      </c>
      <c r="D21" s="59">
        <v>336.88</v>
      </c>
      <c r="E21" s="60" t="s">
        <v>33</v>
      </c>
      <c r="G21" s="48"/>
    </row>
    <row r="22" spans="1:7" ht="36" customHeight="1" thickBot="1" x14ac:dyDescent="0.3">
      <c r="A22" s="27" t="s">
        <v>6</v>
      </c>
      <c r="B22" s="28"/>
      <c r="C22" s="29"/>
      <c r="D22" s="34">
        <f>D21</f>
        <v>336.88</v>
      </c>
      <c r="E22" s="25"/>
      <c r="G22" s="32"/>
    </row>
    <row r="23" spans="1:7" s="38" customFormat="1" ht="36" customHeight="1" thickBot="1" x14ac:dyDescent="0.3">
      <c r="A23" s="51" t="s">
        <v>62</v>
      </c>
      <c r="B23" s="55">
        <v>41439301168</v>
      </c>
      <c r="C23" s="25" t="s">
        <v>0</v>
      </c>
      <c r="D23" s="57">
        <v>206.4</v>
      </c>
      <c r="E23" s="26" t="s">
        <v>33</v>
      </c>
      <c r="F23" s="39"/>
      <c r="G23" s="39"/>
    </row>
    <row r="24" spans="1:7" ht="36" customHeight="1" thickBot="1" x14ac:dyDescent="0.3">
      <c r="A24" s="43" t="s">
        <v>6</v>
      </c>
      <c r="B24" s="44"/>
      <c r="C24" s="45"/>
      <c r="D24" s="46">
        <f>D23</f>
        <v>206.4</v>
      </c>
      <c r="E24" s="47"/>
    </row>
    <row r="25" spans="1:7" s="38" customFormat="1" ht="36" customHeight="1" thickBot="1" x14ac:dyDescent="0.3">
      <c r="A25" s="51" t="s">
        <v>79</v>
      </c>
      <c r="B25" s="55">
        <v>38016445738</v>
      </c>
      <c r="C25" s="25" t="s">
        <v>21</v>
      </c>
      <c r="D25" s="57">
        <v>416.06</v>
      </c>
      <c r="E25" s="25" t="s">
        <v>39</v>
      </c>
      <c r="F25" s="39"/>
      <c r="G25" s="39"/>
    </row>
    <row r="26" spans="1:7" ht="36" customHeight="1" thickBot="1" x14ac:dyDescent="0.3">
      <c r="A26" s="43" t="s">
        <v>6</v>
      </c>
      <c r="B26" s="44"/>
      <c r="C26" s="45"/>
      <c r="D26" s="46">
        <f>D25</f>
        <v>416.06</v>
      </c>
      <c r="E26" s="47"/>
    </row>
    <row r="27" spans="1:7" s="38" customFormat="1" ht="36" customHeight="1" thickBot="1" x14ac:dyDescent="0.3">
      <c r="A27" s="51" t="s">
        <v>63</v>
      </c>
      <c r="B27" s="55">
        <v>44138062462</v>
      </c>
      <c r="C27" s="25" t="s">
        <v>78</v>
      </c>
      <c r="D27" s="57">
        <v>977.98</v>
      </c>
      <c r="E27" s="25" t="s">
        <v>39</v>
      </c>
      <c r="F27" s="39"/>
      <c r="G27" s="39"/>
    </row>
    <row r="28" spans="1:7" s="38" customFormat="1" ht="36" customHeight="1" thickBot="1" x14ac:dyDescent="0.3">
      <c r="A28" s="51" t="s">
        <v>63</v>
      </c>
      <c r="B28" s="55">
        <v>44138062462</v>
      </c>
      <c r="C28" s="25" t="s">
        <v>78</v>
      </c>
      <c r="D28" s="57">
        <v>185.19</v>
      </c>
      <c r="E28" s="25" t="s">
        <v>39</v>
      </c>
      <c r="F28" s="39"/>
      <c r="G28" s="39"/>
    </row>
    <row r="29" spans="1:7" ht="36" customHeight="1" thickBot="1" x14ac:dyDescent="0.3">
      <c r="A29" s="43" t="s">
        <v>6</v>
      </c>
      <c r="B29" s="44"/>
      <c r="C29" s="45"/>
      <c r="D29" s="46">
        <f>D26+D27</f>
        <v>1394.04</v>
      </c>
      <c r="E29" s="47"/>
    </row>
    <row r="30" spans="1:7" s="38" customFormat="1" ht="36" customHeight="1" thickBot="1" x14ac:dyDescent="0.3">
      <c r="A30" s="51" t="s">
        <v>66</v>
      </c>
      <c r="B30" s="55">
        <v>92510683607</v>
      </c>
      <c r="C30" s="25" t="s">
        <v>65</v>
      </c>
      <c r="D30" s="57">
        <v>15.54</v>
      </c>
      <c r="E30" s="25" t="s">
        <v>39</v>
      </c>
      <c r="F30" s="39"/>
      <c r="G30" s="39"/>
    </row>
    <row r="31" spans="1:7" ht="36" customHeight="1" thickBot="1" x14ac:dyDescent="0.3">
      <c r="A31" s="43" t="s">
        <v>6</v>
      </c>
      <c r="B31" s="44"/>
      <c r="C31" s="45"/>
      <c r="D31" s="46">
        <f>D30</f>
        <v>15.54</v>
      </c>
      <c r="E31" s="47"/>
    </row>
    <row r="32" spans="1:7" s="38" customFormat="1" ht="36" customHeight="1" thickBot="1" x14ac:dyDescent="0.3">
      <c r="A32" s="52" t="s">
        <v>43</v>
      </c>
      <c r="B32" s="55">
        <v>43965974818</v>
      </c>
      <c r="C32" s="25" t="s">
        <v>13</v>
      </c>
      <c r="D32" s="57">
        <v>3.35</v>
      </c>
      <c r="E32" s="26" t="s">
        <v>28</v>
      </c>
      <c r="G32" s="39"/>
    </row>
    <row r="33" spans="1:8" s="38" customFormat="1" ht="36" customHeight="1" thickBot="1" x14ac:dyDescent="0.3">
      <c r="A33" s="52" t="s">
        <v>43</v>
      </c>
      <c r="B33" s="55">
        <v>43965974818</v>
      </c>
      <c r="C33" s="25" t="s">
        <v>13</v>
      </c>
      <c r="D33" s="57">
        <v>3.34</v>
      </c>
      <c r="E33" s="26" t="s">
        <v>28</v>
      </c>
      <c r="G33" s="39"/>
    </row>
    <row r="34" spans="1:8" ht="36" customHeight="1" thickBot="1" x14ac:dyDescent="0.3">
      <c r="A34" s="27" t="s">
        <v>6</v>
      </c>
      <c r="B34" s="28"/>
      <c r="C34" s="29"/>
      <c r="D34" s="34">
        <f>D32+D33</f>
        <v>6.6899999999999995</v>
      </c>
      <c r="E34" s="26"/>
      <c r="G34" s="32"/>
    </row>
    <row r="35" spans="1:8" s="38" customFormat="1" ht="36" customHeight="1" thickBot="1" x14ac:dyDescent="0.3">
      <c r="A35" s="52" t="s">
        <v>27</v>
      </c>
      <c r="B35" s="55">
        <v>63073332379</v>
      </c>
      <c r="C35" s="25" t="s">
        <v>13</v>
      </c>
      <c r="D35" s="57">
        <v>2602.5300000000002</v>
      </c>
      <c r="E35" s="26" t="s">
        <v>28</v>
      </c>
      <c r="G35" s="39"/>
    </row>
    <row r="36" spans="1:8" ht="36" customHeight="1" thickBot="1" x14ac:dyDescent="0.3">
      <c r="A36" s="27" t="s">
        <v>6</v>
      </c>
      <c r="B36" s="28"/>
      <c r="C36" s="29"/>
      <c r="D36" s="34">
        <f>D35</f>
        <v>2602.5300000000002</v>
      </c>
      <c r="E36" s="26"/>
      <c r="G36" s="32"/>
    </row>
    <row r="37" spans="1:8" s="38" customFormat="1" ht="36" customHeight="1" thickBot="1" x14ac:dyDescent="0.3">
      <c r="A37" s="52" t="s">
        <v>77</v>
      </c>
      <c r="B37" s="55">
        <v>24292016879</v>
      </c>
      <c r="C37" s="25" t="s">
        <v>0</v>
      </c>
      <c r="D37" s="57">
        <v>116.3</v>
      </c>
      <c r="E37" s="26" t="s">
        <v>28</v>
      </c>
      <c r="G37" s="39"/>
    </row>
    <row r="38" spans="1:8" ht="36" customHeight="1" thickBot="1" x14ac:dyDescent="0.3">
      <c r="A38" s="27" t="s">
        <v>6</v>
      </c>
      <c r="B38" s="28"/>
      <c r="C38" s="29"/>
      <c r="D38" s="34">
        <v>116.3</v>
      </c>
      <c r="E38" s="26"/>
      <c r="G38" s="32"/>
    </row>
    <row r="39" spans="1:8" s="37" customFormat="1" ht="36" customHeight="1" thickBot="1" x14ac:dyDescent="0.3">
      <c r="A39" s="52" t="s">
        <v>20</v>
      </c>
      <c r="B39" s="62">
        <v>81793146560</v>
      </c>
      <c r="C39" s="52" t="s">
        <v>13</v>
      </c>
      <c r="D39" s="59">
        <v>196.38</v>
      </c>
      <c r="E39" s="60" t="s">
        <v>22</v>
      </c>
      <c r="G39" s="48"/>
      <c r="H39" s="48"/>
    </row>
    <row r="40" spans="1:8" s="38" customFormat="1" ht="36" customHeight="1" thickBot="1" x14ac:dyDescent="0.3">
      <c r="A40" s="52" t="s">
        <v>20</v>
      </c>
      <c r="B40" s="62">
        <v>81793146560</v>
      </c>
      <c r="C40" s="52" t="s">
        <v>13</v>
      </c>
      <c r="D40" s="59">
        <v>29.27</v>
      </c>
      <c r="E40" s="60" t="s">
        <v>22</v>
      </c>
      <c r="G40" s="39"/>
    </row>
    <row r="41" spans="1:8" s="38" customFormat="1" ht="36" customHeight="1" thickBot="1" x14ac:dyDescent="0.3">
      <c r="A41" s="52" t="s">
        <v>20</v>
      </c>
      <c r="B41" s="62">
        <v>81793146560</v>
      </c>
      <c r="C41" s="52" t="s">
        <v>13</v>
      </c>
      <c r="D41" s="59">
        <v>5.4</v>
      </c>
      <c r="E41" s="60" t="s">
        <v>22</v>
      </c>
      <c r="G41" s="39"/>
    </row>
    <row r="42" spans="1:8" s="37" customFormat="1" ht="36" customHeight="1" thickBot="1" x14ac:dyDescent="0.3">
      <c r="A42" s="27" t="s">
        <v>6</v>
      </c>
      <c r="B42" s="28"/>
      <c r="C42" s="29"/>
      <c r="D42" s="34">
        <f>D39+D40+D41</f>
        <v>231.05</v>
      </c>
      <c r="E42" s="25"/>
      <c r="G42" s="48"/>
    </row>
    <row r="43" spans="1:8" s="37" customFormat="1" ht="36" customHeight="1" thickBot="1" x14ac:dyDescent="0.3">
      <c r="A43" s="52" t="s">
        <v>29</v>
      </c>
      <c r="B43" s="62" t="s">
        <v>30</v>
      </c>
      <c r="C43" s="52" t="s">
        <v>31</v>
      </c>
      <c r="D43" s="59">
        <v>2.25</v>
      </c>
      <c r="E43" s="60" t="s">
        <v>22</v>
      </c>
    </row>
    <row r="44" spans="1:8" ht="36" customHeight="1" thickBot="1" x14ac:dyDescent="0.3">
      <c r="A44" s="27" t="s">
        <v>6</v>
      </c>
      <c r="B44" s="28"/>
      <c r="C44" s="29"/>
      <c r="D44" s="34">
        <v>2.25</v>
      </c>
      <c r="E44" s="25"/>
    </row>
    <row r="45" spans="1:8" s="37" customFormat="1" ht="36" customHeight="1" thickBot="1" x14ac:dyDescent="0.3">
      <c r="A45" s="52" t="s">
        <v>41</v>
      </c>
      <c r="B45" s="62">
        <v>33061586626</v>
      </c>
      <c r="C45" s="52" t="s">
        <v>0</v>
      </c>
      <c r="D45" s="59">
        <v>109.5</v>
      </c>
      <c r="E45" s="60" t="s">
        <v>22</v>
      </c>
    </row>
    <row r="46" spans="1:8" ht="36" customHeight="1" thickBot="1" x14ac:dyDescent="0.3">
      <c r="A46" s="27" t="s">
        <v>6</v>
      </c>
      <c r="B46" s="28"/>
      <c r="C46" s="29"/>
      <c r="D46" s="34">
        <f>D45</f>
        <v>109.5</v>
      </c>
      <c r="E46" s="25"/>
    </row>
    <row r="47" spans="1:8" s="37" customFormat="1" ht="36" customHeight="1" thickBot="1" x14ac:dyDescent="0.3">
      <c r="A47" s="25" t="s">
        <v>25</v>
      </c>
      <c r="B47" s="55">
        <v>89406825003</v>
      </c>
      <c r="C47" s="25" t="s">
        <v>0</v>
      </c>
      <c r="D47" s="57">
        <v>15.97</v>
      </c>
      <c r="E47" s="25" t="s">
        <v>19</v>
      </c>
      <c r="G47" s="48"/>
    </row>
    <row r="48" spans="1:8" s="38" customFormat="1" ht="36" customHeight="1" thickBot="1" x14ac:dyDescent="0.3">
      <c r="A48" s="25" t="s">
        <v>25</v>
      </c>
      <c r="B48" s="55">
        <v>89406825003</v>
      </c>
      <c r="C48" s="25" t="s">
        <v>0</v>
      </c>
      <c r="D48" s="57">
        <v>39.729999999999997</v>
      </c>
      <c r="E48" s="25" t="s">
        <v>19</v>
      </c>
    </row>
    <row r="49" spans="1:7" s="38" customFormat="1" ht="36.75" customHeight="1" thickBot="1" x14ac:dyDescent="0.3">
      <c r="A49" s="27" t="s">
        <v>6</v>
      </c>
      <c r="B49" s="28"/>
      <c r="C49" s="29"/>
      <c r="D49" s="34">
        <f>D47+D48</f>
        <v>55.699999999999996</v>
      </c>
      <c r="E49" s="25"/>
      <c r="G49" s="39"/>
    </row>
    <row r="50" spans="1:7" s="37" customFormat="1" ht="36" customHeight="1" thickBot="1" x14ac:dyDescent="0.3">
      <c r="A50" s="25" t="s">
        <v>52</v>
      </c>
      <c r="B50" s="55">
        <v>84923155727</v>
      </c>
      <c r="C50" s="25" t="s">
        <v>0</v>
      </c>
      <c r="D50" s="57">
        <v>261.88</v>
      </c>
      <c r="E50" s="25" t="s">
        <v>19</v>
      </c>
      <c r="G50" s="48"/>
    </row>
    <row r="51" spans="1:7" s="38" customFormat="1" ht="36.75" customHeight="1" thickBot="1" x14ac:dyDescent="0.3">
      <c r="A51" s="27" t="s">
        <v>6</v>
      </c>
      <c r="B51" s="28"/>
      <c r="C51" s="29"/>
      <c r="D51" s="34">
        <v>261.88</v>
      </c>
      <c r="E51" s="25"/>
      <c r="G51" s="39"/>
    </row>
    <row r="52" spans="1:7" s="38" customFormat="1" ht="36" customHeight="1" thickBot="1" x14ac:dyDescent="0.3">
      <c r="A52" s="26" t="s">
        <v>76</v>
      </c>
      <c r="B52" s="63" t="s">
        <v>75</v>
      </c>
      <c r="C52" s="25" t="s">
        <v>0</v>
      </c>
      <c r="D52" s="57">
        <v>362.5</v>
      </c>
      <c r="E52" s="25" t="s">
        <v>19</v>
      </c>
    </row>
    <row r="53" spans="1:7" s="38" customFormat="1" ht="36.75" customHeight="1" thickBot="1" x14ac:dyDescent="0.3">
      <c r="A53" s="27" t="s">
        <v>6</v>
      </c>
      <c r="B53" s="28"/>
      <c r="C53" s="29"/>
      <c r="D53" s="34">
        <f>D52</f>
        <v>362.5</v>
      </c>
      <c r="E53" s="25"/>
      <c r="G53" s="39"/>
    </row>
    <row r="54" spans="1:7" s="38" customFormat="1" ht="36" customHeight="1" thickBot="1" x14ac:dyDescent="0.3">
      <c r="A54" s="65" t="s">
        <v>36</v>
      </c>
      <c r="B54" s="64" t="s">
        <v>38</v>
      </c>
      <c r="C54" s="66" t="s">
        <v>37</v>
      </c>
      <c r="D54" s="57">
        <v>155</v>
      </c>
      <c r="E54" s="26" t="s">
        <v>34</v>
      </c>
      <c r="G54" s="39"/>
    </row>
    <row r="55" spans="1:7" s="38" customFormat="1" ht="36" customHeight="1" thickBot="1" x14ac:dyDescent="0.3">
      <c r="A55" s="27" t="s">
        <v>6</v>
      </c>
      <c r="B55" s="28"/>
      <c r="C55" s="29"/>
      <c r="D55" s="34">
        <v>155</v>
      </c>
      <c r="E55" s="25"/>
    </row>
    <row r="56" spans="1:7" s="38" customFormat="1" ht="36" customHeight="1" thickBot="1" x14ac:dyDescent="0.3">
      <c r="A56" s="52" t="s">
        <v>35</v>
      </c>
      <c r="B56" s="55">
        <v>11469787133</v>
      </c>
      <c r="C56" s="25" t="s">
        <v>13</v>
      </c>
      <c r="D56" s="57">
        <v>87.1</v>
      </c>
      <c r="E56" s="26" t="s">
        <v>26</v>
      </c>
      <c r="G56" s="39"/>
    </row>
    <row r="57" spans="1:7" ht="36" customHeight="1" thickBot="1" x14ac:dyDescent="0.3">
      <c r="A57" s="27" t="s">
        <v>6</v>
      </c>
      <c r="B57" s="28"/>
      <c r="C57" s="29"/>
      <c r="D57" s="34">
        <v>87.1</v>
      </c>
      <c r="E57" s="25"/>
    </row>
    <row r="58" spans="1:7" s="38" customFormat="1" ht="36" customHeight="1" thickBot="1" x14ac:dyDescent="0.3">
      <c r="A58" s="52" t="s">
        <v>61</v>
      </c>
      <c r="B58" s="55">
        <v>23071028130</v>
      </c>
      <c r="C58" s="25" t="s">
        <v>13</v>
      </c>
      <c r="D58" s="57">
        <v>95</v>
      </c>
      <c r="E58" s="67" t="s">
        <v>69</v>
      </c>
      <c r="G58" s="39"/>
    </row>
    <row r="59" spans="1:7" ht="36" customHeight="1" thickBot="1" x14ac:dyDescent="0.3">
      <c r="A59" s="27" t="s">
        <v>6</v>
      </c>
      <c r="B59" s="28"/>
      <c r="C59" s="29"/>
      <c r="D59" s="34">
        <v>95</v>
      </c>
      <c r="E59" s="25"/>
    </row>
    <row r="60" spans="1:7" s="38" customFormat="1" ht="36" customHeight="1" thickBot="1" x14ac:dyDescent="0.3">
      <c r="A60" s="52" t="s">
        <v>70</v>
      </c>
      <c r="B60" s="63" t="s">
        <v>74</v>
      </c>
      <c r="C60" s="25" t="s">
        <v>21</v>
      </c>
      <c r="D60" s="57">
        <v>70</v>
      </c>
      <c r="E60" s="26" t="s">
        <v>59</v>
      </c>
      <c r="G60" s="39"/>
    </row>
    <row r="61" spans="1:7" s="38" customFormat="1" ht="36" customHeight="1" thickBot="1" x14ac:dyDescent="0.3">
      <c r="A61" s="27" t="s">
        <v>6</v>
      </c>
      <c r="B61" s="28"/>
      <c r="C61" s="29"/>
      <c r="D61" s="34">
        <f>D60</f>
        <v>70</v>
      </c>
      <c r="E61" s="25"/>
      <c r="G61" s="39"/>
    </row>
    <row r="62" spans="1:7" s="38" customFormat="1" ht="36" customHeight="1" thickBot="1" x14ac:dyDescent="0.3">
      <c r="A62" s="52" t="s">
        <v>50</v>
      </c>
      <c r="B62" s="63" t="s">
        <v>49</v>
      </c>
      <c r="C62" s="25" t="s">
        <v>0</v>
      </c>
      <c r="D62" s="57">
        <v>49.78</v>
      </c>
      <c r="E62" s="26" t="s">
        <v>42</v>
      </c>
      <c r="G62" s="39"/>
    </row>
    <row r="63" spans="1:7" s="38" customFormat="1" ht="36" customHeight="1" thickBot="1" x14ac:dyDescent="0.3">
      <c r="A63" s="27" t="s">
        <v>6</v>
      </c>
      <c r="B63" s="42"/>
      <c r="C63" s="29"/>
      <c r="D63" s="34">
        <v>49.78</v>
      </c>
      <c r="E63" s="25"/>
      <c r="G63" s="39"/>
    </row>
    <row r="64" spans="1:7" s="38" customFormat="1" ht="36" customHeight="1" thickBot="1" x14ac:dyDescent="0.3">
      <c r="A64" s="52" t="s">
        <v>60</v>
      </c>
      <c r="B64" s="64" t="s">
        <v>73</v>
      </c>
      <c r="C64" s="25" t="s">
        <v>21</v>
      </c>
      <c r="D64" s="57">
        <v>1280.5999999999999</v>
      </c>
      <c r="E64" s="26" t="s">
        <v>42</v>
      </c>
      <c r="G64" s="39"/>
    </row>
    <row r="65" spans="1:9" s="38" customFormat="1" ht="36" customHeight="1" thickBot="1" x14ac:dyDescent="0.3">
      <c r="A65" s="27" t="s">
        <v>6</v>
      </c>
      <c r="B65" s="42"/>
      <c r="C65" s="29"/>
      <c r="D65" s="34">
        <v>1280.5999999999999</v>
      </c>
      <c r="E65" s="25"/>
      <c r="G65" s="39"/>
    </row>
    <row r="66" spans="1:9" s="38" customFormat="1" ht="36" customHeight="1" thickBot="1" x14ac:dyDescent="0.3">
      <c r="A66" s="52" t="s">
        <v>64</v>
      </c>
      <c r="B66" s="77" t="s">
        <v>72</v>
      </c>
      <c r="C66" s="25" t="s">
        <v>0</v>
      </c>
      <c r="D66" s="57">
        <v>250</v>
      </c>
      <c r="E66" s="26" t="s">
        <v>42</v>
      </c>
      <c r="G66" s="39"/>
    </row>
    <row r="67" spans="1:9" s="38" customFormat="1" ht="36" customHeight="1" thickBot="1" x14ac:dyDescent="0.3">
      <c r="A67" s="27" t="s">
        <v>6</v>
      </c>
      <c r="B67" s="28"/>
      <c r="C67" s="29"/>
      <c r="D67" s="34">
        <v>250</v>
      </c>
      <c r="E67" s="25"/>
      <c r="G67" s="39"/>
    </row>
    <row r="68" spans="1:9" s="38" customFormat="1" ht="36" customHeight="1" thickBot="1" x14ac:dyDescent="0.3">
      <c r="A68" s="65" t="s">
        <v>58</v>
      </c>
      <c r="B68" s="64" t="s">
        <v>71</v>
      </c>
      <c r="C68" s="66" t="s">
        <v>13</v>
      </c>
      <c r="D68" s="57">
        <v>164.06</v>
      </c>
      <c r="E68" s="26" t="s">
        <v>42</v>
      </c>
    </row>
    <row r="69" spans="1:9" s="38" customFormat="1" ht="36" customHeight="1" thickBot="1" x14ac:dyDescent="0.3">
      <c r="A69" s="52" t="s">
        <v>58</v>
      </c>
      <c r="B69" s="78" t="s">
        <v>71</v>
      </c>
      <c r="C69" s="25" t="s">
        <v>13</v>
      </c>
      <c r="D69" s="57">
        <v>164.06</v>
      </c>
      <c r="E69" s="26" t="s">
        <v>42</v>
      </c>
    </row>
    <row r="70" spans="1:9" s="38" customFormat="1" ht="36" customHeight="1" thickBot="1" x14ac:dyDescent="0.3">
      <c r="A70" s="27" t="s">
        <v>6</v>
      </c>
      <c r="B70" s="42"/>
      <c r="C70" s="29"/>
      <c r="D70" s="34">
        <f>D68+D69</f>
        <v>328.12</v>
      </c>
      <c r="E70" s="25"/>
    </row>
    <row r="71" spans="1:9" s="38" customFormat="1" ht="36" customHeight="1" thickBot="1" x14ac:dyDescent="0.3">
      <c r="A71" s="52" t="s">
        <v>32</v>
      </c>
      <c r="B71" s="55">
        <v>85821130368</v>
      </c>
      <c r="C71" s="25" t="s">
        <v>21</v>
      </c>
      <c r="D71" s="57">
        <v>10.29</v>
      </c>
      <c r="E71" s="26" t="s">
        <v>53</v>
      </c>
      <c r="G71" s="39"/>
    </row>
    <row r="72" spans="1:9" s="38" customFormat="1" ht="36" customHeight="1" thickBot="1" x14ac:dyDescent="0.3">
      <c r="A72" s="27" t="s">
        <v>6</v>
      </c>
      <c r="B72" s="28"/>
      <c r="C72" s="29"/>
      <c r="D72" s="34">
        <f>D71</f>
        <v>10.29</v>
      </c>
      <c r="E72" s="25"/>
    </row>
    <row r="73" spans="1:9" s="38" customFormat="1" ht="36" customHeight="1" thickBot="1" x14ac:dyDescent="0.3">
      <c r="A73" s="14" t="s">
        <v>55</v>
      </c>
      <c r="B73" s="15"/>
      <c r="C73" s="15"/>
      <c r="D73" s="71">
        <f>D14+D16+D18+D20+D22+D24+D26+D29+D31+D34+D36+D42+D44+D46+D44+D49+D51+D53+D55+D57+D59+D61+D63+D65+D67+D70+D72</f>
        <v>11835.540000000003</v>
      </c>
      <c r="E73" s="72"/>
      <c r="F73" s="39"/>
      <c r="G73" s="39"/>
      <c r="H73" s="39"/>
      <c r="I73" s="39"/>
    </row>
    <row r="74" spans="1:9" ht="36" customHeight="1" x14ac:dyDescent="0.25">
      <c r="G74" s="32"/>
      <c r="H74" s="32"/>
    </row>
    <row r="75" spans="1:9" s="49" customFormat="1" ht="36" customHeight="1" x14ac:dyDescent="0.25">
      <c r="D75" s="49" t="s">
        <v>17</v>
      </c>
      <c r="F75" s="50"/>
      <c r="G75" s="50"/>
      <c r="H75" s="50"/>
      <c r="I75" s="50"/>
    </row>
    <row r="76" spans="1:9" x14ac:dyDescent="0.25">
      <c r="G76" s="32"/>
    </row>
    <row r="77" spans="1:9" x14ac:dyDescent="0.25">
      <c r="G77" s="32"/>
    </row>
    <row r="78" spans="1:9" x14ac:dyDescent="0.25">
      <c r="F78" s="32"/>
      <c r="H78" s="32"/>
    </row>
    <row r="79" spans="1:9" x14ac:dyDescent="0.25">
      <c r="F79" s="32"/>
      <c r="G79" s="32"/>
    </row>
    <row r="80" spans="1:9" x14ac:dyDescent="0.25">
      <c r="F80" s="32"/>
      <c r="G80" s="32"/>
    </row>
    <row r="83" spans="4:7" x14ac:dyDescent="0.25">
      <c r="G83" s="32"/>
    </row>
    <row r="85" spans="4:7" x14ac:dyDescent="0.25">
      <c r="G85" s="32"/>
    </row>
    <row r="86" spans="4:7" x14ac:dyDescent="0.25">
      <c r="E86" s="32"/>
    </row>
    <row r="87" spans="4:7" x14ac:dyDescent="0.25">
      <c r="F87" s="32"/>
      <c r="G87" s="32"/>
    </row>
    <row r="90" spans="4:7" x14ac:dyDescent="0.25">
      <c r="D90" s="36"/>
    </row>
    <row r="92" spans="4:7" x14ac:dyDescent="0.25">
      <c r="D92" s="36"/>
    </row>
  </sheetData>
  <mergeCells count="2">
    <mergeCell ref="A7:E7"/>
    <mergeCell ref="D73:E73"/>
  </mergeCells>
  <phoneticPr fontId="6" type="noConversion"/>
  <pageMargins left="0.7" right="0.7" top="0.75" bottom="0.75" header="0.3" footer="0.3"/>
  <pageSetup paperSize="9" orientation="portrait" r:id="rId1"/>
  <ignoredErrors>
    <ignoredError sqref="B54 B62 B21 B68:B69 B60 B64 B66 B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2"/>
  <sheetViews>
    <sheetView topLeftCell="B1" workbookViewId="0">
      <selection activeCell="B18" sqref="B18"/>
    </sheetView>
  </sheetViews>
  <sheetFormatPr defaultColWidth="16.5703125" defaultRowHeight="15" x14ac:dyDescent="0.25"/>
  <cols>
    <col min="1" max="1" width="21.28515625" hidden="1" customWidth="1"/>
    <col min="2" max="2" width="50.5703125" customWidth="1"/>
    <col min="3" max="3" width="43.7109375" customWidth="1"/>
  </cols>
  <sheetData>
    <row r="1" spans="1:7" ht="15.75" thickBot="1" x14ac:dyDescent="0.3"/>
    <row r="2" spans="1:7" s="3" customFormat="1" ht="18.75" customHeight="1" thickBot="1" x14ac:dyDescent="0.3">
      <c r="A2" s="17"/>
      <c r="B2" s="75" t="s">
        <v>14</v>
      </c>
      <c r="C2" s="75"/>
    </row>
    <row r="3" spans="1:7" s="3" customFormat="1" ht="18.75" customHeight="1" thickBot="1" x14ac:dyDescent="0.3">
      <c r="A3" s="17"/>
      <c r="B3" s="18" t="s">
        <v>15</v>
      </c>
      <c r="C3" s="18"/>
    </row>
    <row r="4" spans="1:7" s="3" customFormat="1" ht="18.75" customHeight="1" thickBot="1" x14ac:dyDescent="0.3">
      <c r="A4" s="17"/>
      <c r="B4" s="18" t="s">
        <v>16</v>
      </c>
      <c r="C4" s="18"/>
    </row>
    <row r="5" spans="1:7" ht="18.75" customHeight="1" thickBot="1" x14ac:dyDescent="0.3">
      <c r="A5" s="19"/>
      <c r="B5" s="76"/>
      <c r="C5" s="76"/>
    </row>
    <row r="6" spans="1:7" s="8" customFormat="1" ht="41.25" customHeight="1" thickBot="1" x14ac:dyDescent="0.3">
      <c r="A6" s="20"/>
      <c r="B6" s="73" t="s">
        <v>56</v>
      </c>
      <c r="C6" s="74"/>
    </row>
    <row r="7" spans="1:7" s="3" customFormat="1" ht="45.75" customHeight="1" thickBot="1" x14ac:dyDescent="0.3">
      <c r="A7" s="9" t="s">
        <v>8</v>
      </c>
      <c r="B7" s="21" t="s">
        <v>7</v>
      </c>
      <c r="C7" s="22" t="s">
        <v>5</v>
      </c>
      <c r="E7" s="40"/>
    </row>
    <row r="8" spans="1:7" ht="36" customHeight="1" thickBot="1" x14ac:dyDescent="0.3">
      <c r="A8" s="2" t="s">
        <v>9</v>
      </c>
      <c r="B8" s="41">
        <f>174120.8+8766.36+20277.6</f>
        <v>203164.75999999998</v>
      </c>
      <c r="C8" s="11" t="s">
        <v>23</v>
      </c>
      <c r="E8" s="32"/>
    </row>
    <row r="9" spans="1:7" s="38" customFormat="1" ht="36" customHeight="1" thickBot="1" x14ac:dyDescent="0.3">
      <c r="A9" s="25"/>
      <c r="B9" s="41">
        <f>28372.95+1446.46+3345.82</f>
        <v>33165.230000000003</v>
      </c>
      <c r="C9" s="51" t="s">
        <v>11</v>
      </c>
      <c r="E9" s="39"/>
      <c r="G9" s="39"/>
    </row>
    <row r="10" spans="1:7" s="38" customFormat="1" ht="36" customHeight="1" thickBot="1" x14ac:dyDescent="0.3">
      <c r="A10" s="25"/>
      <c r="B10" s="41">
        <v>3434.09</v>
      </c>
      <c r="C10" s="51" t="s">
        <v>45</v>
      </c>
      <c r="E10" s="39"/>
    </row>
    <row r="11" spans="1:7" s="38" customFormat="1" ht="36" customHeight="1" thickBot="1" x14ac:dyDescent="0.3">
      <c r="A11" s="25"/>
      <c r="B11" s="41">
        <v>482.1</v>
      </c>
      <c r="C11" s="51" t="s">
        <v>40</v>
      </c>
      <c r="E11" s="39"/>
    </row>
    <row r="12" spans="1:7" s="38" customFormat="1" ht="36" customHeight="1" thickBot="1" x14ac:dyDescent="0.3">
      <c r="A12" s="25"/>
      <c r="B12" s="41">
        <f>88.42+1221.52+976.9</f>
        <v>2286.84</v>
      </c>
      <c r="C12" s="51" t="s">
        <v>12</v>
      </c>
    </row>
    <row r="13" spans="1:7" s="38" customFormat="1" ht="36" customHeight="1" thickBot="1" x14ac:dyDescent="0.3">
      <c r="A13" s="52"/>
      <c r="B13" s="53">
        <v>630</v>
      </c>
      <c r="C13" s="54" t="s">
        <v>24</v>
      </c>
      <c r="E13" s="39"/>
      <c r="F13" s="39"/>
    </row>
    <row r="14" spans="1:7" ht="36" customHeight="1" thickBot="1" x14ac:dyDescent="0.3">
      <c r="A14" s="1"/>
      <c r="B14" s="30">
        <f>B8+B9+B10+B11+B12+B13</f>
        <v>243163.02</v>
      </c>
      <c r="C14" s="16" t="s">
        <v>57</v>
      </c>
      <c r="E14" s="32"/>
    </row>
    <row r="15" spans="1:7" ht="36" customHeight="1" thickBot="1" x14ac:dyDescent="0.3">
      <c r="A15" s="10" t="s">
        <v>10</v>
      </c>
      <c r="E15" s="32"/>
      <c r="F15" s="32"/>
    </row>
    <row r="16" spans="1:7" x14ac:dyDescent="0.25">
      <c r="C16" t="s">
        <v>17</v>
      </c>
      <c r="F16" s="32"/>
    </row>
    <row r="18" spans="5:6" x14ac:dyDescent="0.25">
      <c r="E18" s="32"/>
      <c r="F18" s="32"/>
    </row>
    <row r="52" spans="4:4" x14ac:dyDescent="0.25">
      <c r="D52" t="e">
        <f>'Kategorija 2'!E=D51+D49+D47+D45+D43+D41+D39+D37+D33+D31+D35+D29+D26+D24+D21+D19+D14+D13+D12</f>
        <v>#NAME?</v>
      </c>
    </row>
  </sheetData>
  <mergeCells count="3">
    <mergeCell ref="B6:C6"/>
    <mergeCell ref="B2:C2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Luana</cp:lastModifiedBy>
  <cp:lastPrinted>2024-03-11T11:15:15Z</cp:lastPrinted>
  <dcterms:created xsi:type="dcterms:W3CDTF">2024-02-15T07:48:27Z</dcterms:created>
  <dcterms:modified xsi:type="dcterms:W3CDTF">2026-10-14T10:25:28Z</dcterms:modified>
</cp:coreProperties>
</file>